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Lid\Ksv\Ekonomi\Strategisk plan och budget\2024-2026\Investeringsberedning\Mallar och anvisningar\"/>
    </mc:Choice>
  </mc:AlternateContent>
  <bookViews>
    <workbookView xWindow="120" yWindow="660" windowWidth="15180" windowHeight="9350" activeTab="1"/>
  </bookViews>
  <sheets>
    <sheet name="Kalkyl för investering" sheetId="9" r:id="rId1"/>
    <sheet name="Detaljkalkyl" sheetId="7" r:id="rId2"/>
    <sheet name="Totalkalkyl" sheetId="1" r:id="rId3"/>
    <sheet name="Investeringsblankett (politik)" sheetId="8" r:id="rId4"/>
    <sheet name="Checklista hållbarhetsbedömning" sheetId="11" r:id="rId5"/>
  </sheets>
  <calcPr calcId="152511" concurrentCalc="0"/>
</workbook>
</file>

<file path=xl/calcChain.xml><?xml version="1.0" encoding="utf-8"?>
<calcChain xmlns="http://schemas.openxmlformats.org/spreadsheetml/2006/main">
  <c r="E28" i="8" l="1"/>
  <c r="E29" i="8"/>
  <c r="E30" i="8"/>
  <c r="E31" i="8"/>
  <c r="E32" i="8"/>
  <c r="E33" i="8"/>
  <c r="E34" i="8"/>
  <c r="E35" i="8"/>
  <c r="E36" i="8"/>
  <c r="E27" i="8"/>
  <c r="B14" i="7"/>
  <c r="C14" i="7"/>
  <c r="C21" i="7"/>
  <c r="B16" i="1"/>
  <c r="B61" i="1"/>
  <c r="I45" i="1"/>
  <c r="D14" i="7"/>
  <c r="E14" i="7"/>
  <c r="F14" i="7"/>
  <c r="F21" i="7"/>
  <c r="B19" i="7"/>
  <c r="B21" i="7"/>
  <c r="B15" i="1"/>
  <c r="C19" i="7"/>
  <c r="D19" i="7"/>
  <c r="D21" i="7"/>
  <c r="B17" i="1"/>
  <c r="E19" i="7"/>
  <c r="F19" i="7"/>
  <c r="B32" i="7"/>
  <c r="C32" i="7"/>
  <c r="C9" i="1"/>
  <c r="D32" i="7"/>
  <c r="E32" i="7"/>
  <c r="F32" i="7"/>
  <c r="B38" i="7"/>
  <c r="B10" i="1"/>
  <c r="C38" i="7"/>
  <c r="D38" i="7"/>
  <c r="D10" i="1"/>
  <c r="E38" i="7"/>
  <c r="F38" i="7"/>
  <c r="C48" i="7"/>
  <c r="C50" i="7"/>
  <c r="D48" i="7"/>
  <c r="D11" i="1"/>
  <c r="E48" i="7"/>
  <c r="B17" i="8"/>
  <c r="B22" i="8"/>
  <c r="D22" i="8"/>
  <c r="A9" i="1"/>
  <c r="B9" i="1"/>
  <c r="D9" i="1"/>
  <c r="D12" i="1"/>
  <c r="M13" i="1"/>
  <c r="A10" i="1"/>
  <c r="C10" i="1"/>
  <c r="C12" i="1"/>
  <c r="M12" i="1"/>
  <c r="E10" i="1"/>
  <c r="A11" i="1"/>
  <c r="B11" i="1"/>
  <c r="C11" i="1"/>
  <c r="E11" i="1"/>
  <c r="E12" i="1"/>
  <c r="B19" i="1"/>
  <c r="B18" i="8"/>
  <c r="I49" i="1"/>
  <c r="I50" i="1"/>
  <c r="D50" i="7"/>
  <c r="E21" i="7"/>
  <c r="C22" i="8"/>
  <c r="E9" i="1"/>
  <c r="E50" i="7"/>
  <c r="B18" i="1"/>
  <c r="E22" i="8"/>
  <c r="M50" i="1"/>
  <c r="M34" i="1"/>
  <c r="M18" i="1"/>
  <c r="M40" i="1"/>
  <c r="M20" i="1"/>
  <c r="M27" i="1"/>
  <c r="M47" i="1"/>
  <c r="M45" i="1"/>
  <c r="M49" i="1"/>
  <c r="M16" i="1"/>
  <c r="M42" i="1"/>
  <c r="M23" i="1"/>
  <c r="M48" i="1"/>
  <c r="M32" i="1"/>
  <c r="M43" i="1"/>
  <c r="M17" i="1"/>
  <c r="M31" i="1"/>
  <c r="M29" i="1"/>
  <c r="M46" i="1"/>
  <c r="M25" i="1"/>
  <c r="M24" i="1"/>
  <c r="M39" i="1"/>
  <c r="M41" i="1"/>
  <c r="M38" i="1"/>
  <c r="M44" i="1"/>
  <c r="M35" i="1"/>
  <c r="M22" i="1"/>
  <c r="M14" i="1"/>
  <c r="M30" i="1"/>
  <c r="M36" i="1"/>
  <c r="M33" i="1"/>
  <c r="M37" i="1"/>
  <c r="M19" i="1"/>
  <c r="M15" i="1"/>
  <c r="M28" i="1"/>
  <c r="M21" i="1"/>
  <c r="M26" i="1"/>
  <c r="B28" i="1"/>
  <c r="I12" i="1"/>
  <c r="D27" i="8"/>
  <c r="B30" i="1"/>
  <c r="I14" i="1"/>
  <c r="D29" i="8"/>
  <c r="B41" i="1"/>
  <c r="I25" i="1"/>
  <c r="B57" i="1"/>
  <c r="I41" i="1"/>
  <c r="B43" i="1"/>
  <c r="I27" i="1"/>
  <c r="B29" i="1"/>
  <c r="I13" i="1"/>
  <c r="D28" i="8"/>
  <c r="B35" i="1"/>
  <c r="I19" i="1"/>
  <c r="D34" i="8"/>
  <c r="B59" i="1"/>
  <c r="I43" i="1"/>
  <c r="B52" i="1"/>
  <c r="I36" i="1"/>
  <c r="B38" i="1"/>
  <c r="I22" i="1"/>
  <c r="B10" i="8"/>
  <c r="B39" i="1"/>
  <c r="I23" i="1"/>
  <c r="B48" i="1"/>
  <c r="I32" i="1"/>
  <c r="B31" i="1"/>
  <c r="I15" i="1"/>
  <c r="D30" i="8"/>
  <c r="B42" i="1"/>
  <c r="I26" i="1"/>
  <c r="B40" i="1"/>
  <c r="I24" i="1"/>
  <c r="B44" i="1"/>
  <c r="I28" i="1"/>
  <c r="B46" i="1"/>
  <c r="I30" i="1"/>
  <c r="B45" i="1"/>
  <c r="I29" i="1"/>
  <c r="B58" i="1"/>
  <c r="I42" i="1"/>
  <c r="B32" i="1"/>
  <c r="I16" i="1"/>
  <c r="D31" i="8"/>
  <c r="B34" i="1"/>
  <c r="I18" i="1"/>
  <c r="D33" i="8"/>
  <c r="B54" i="1"/>
  <c r="I38" i="1"/>
  <c r="B60" i="1"/>
  <c r="I44" i="1"/>
  <c r="B50" i="1"/>
  <c r="I34" i="1"/>
  <c r="B49" i="1"/>
  <c r="I33" i="1"/>
  <c r="B53" i="1"/>
  <c r="I37" i="1"/>
  <c r="B36" i="1"/>
  <c r="I20" i="1"/>
  <c r="D35" i="8"/>
  <c r="B37" i="1"/>
  <c r="I21" i="1"/>
  <c r="D36" i="8"/>
  <c r="B47" i="1"/>
  <c r="I31" i="1"/>
  <c r="B56" i="1"/>
  <c r="I40" i="1"/>
  <c r="B55" i="1"/>
  <c r="I39" i="1"/>
  <c r="B51" i="1"/>
  <c r="I35" i="1"/>
  <c r="B33" i="1"/>
  <c r="I17" i="1"/>
  <c r="D32" i="8"/>
  <c r="B64" i="1"/>
  <c r="I48" i="1"/>
  <c r="B63" i="1"/>
  <c r="I47" i="1"/>
  <c r="B62" i="1"/>
  <c r="I46" i="1"/>
  <c r="B21" i="1"/>
  <c r="J11" i="1"/>
  <c r="B12" i="1"/>
  <c r="M11" i="1"/>
  <c r="N11" i="1"/>
  <c r="H12" i="1"/>
  <c r="J12" i="1"/>
  <c r="K12" i="1"/>
  <c r="C27" i="8"/>
  <c r="H13" i="1"/>
  <c r="J13" i="1"/>
  <c r="K13" i="1"/>
  <c r="L13" i="1"/>
  <c r="N13" i="1"/>
  <c r="B28" i="8"/>
  <c r="C28" i="8"/>
  <c r="K14" i="1"/>
  <c r="C29" i="8"/>
  <c r="H14" i="1"/>
  <c r="J14" i="1"/>
  <c r="K15" i="1"/>
  <c r="C30" i="8"/>
  <c r="H15" i="1"/>
  <c r="J15" i="1"/>
  <c r="H16" i="1"/>
  <c r="J16" i="1"/>
  <c r="K16" i="1"/>
  <c r="C31" i="8"/>
  <c r="H17" i="1"/>
  <c r="J17" i="1"/>
  <c r="K17" i="1"/>
  <c r="L17" i="1"/>
  <c r="N17" i="1"/>
  <c r="B32" i="8"/>
  <c r="C32" i="8"/>
  <c r="H18" i="1"/>
  <c r="J18" i="1"/>
  <c r="K18" i="1"/>
  <c r="C33" i="8"/>
  <c r="L18" i="1"/>
  <c r="N18" i="1"/>
  <c r="B33" i="8"/>
  <c r="H19" i="1"/>
  <c r="J19" i="1"/>
  <c r="K19" i="1"/>
  <c r="C34" i="8"/>
  <c r="L19" i="1"/>
  <c r="N19" i="1"/>
  <c r="B34" i="8"/>
  <c r="H20" i="1"/>
  <c r="J20" i="1"/>
  <c r="K20" i="1"/>
  <c r="L20" i="1"/>
  <c r="N20" i="1"/>
  <c r="B35" i="8"/>
  <c r="K21" i="1"/>
  <c r="H21" i="1"/>
  <c r="J21" i="1"/>
  <c r="C35" i="8"/>
  <c r="H22" i="1"/>
  <c r="J22" i="1"/>
  <c r="K22" i="1"/>
  <c r="L22" i="1"/>
  <c r="N22" i="1"/>
  <c r="C36" i="8"/>
  <c r="L21" i="1"/>
  <c r="N21" i="1"/>
  <c r="B36" i="8"/>
  <c r="H23" i="1"/>
  <c r="J23" i="1"/>
  <c r="K23" i="1"/>
  <c r="L23" i="1"/>
  <c r="N23" i="1"/>
  <c r="K24" i="1"/>
  <c r="L24" i="1"/>
  <c r="N24" i="1"/>
  <c r="H24" i="1"/>
  <c r="J24" i="1"/>
  <c r="K25" i="1"/>
  <c r="L25" i="1"/>
  <c r="N25" i="1"/>
  <c r="H25" i="1"/>
  <c r="J25" i="1"/>
  <c r="H26" i="1"/>
  <c r="J26" i="1"/>
  <c r="K26" i="1"/>
  <c r="L26" i="1"/>
  <c r="N26" i="1"/>
  <c r="K27" i="1"/>
  <c r="L27" i="1"/>
  <c r="N27" i="1"/>
  <c r="H27" i="1"/>
  <c r="J27" i="1"/>
  <c r="H28" i="1"/>
  <c r="J28" i="1"/>
  <c r="K28" i="1"/>
  <c r="L28" i="1"/>
  <c r="N28" i="1"/>
  <c r="H29" i="1"/>
  <c r="J29" i="1"/>
  <c r="K29" i="1"/>
  <c r="L29" i="1"/>
  <c r="N29" i="1"/>
  <c r="H30" i="1"/>
  <c r="J30" i="1"/>
  <c r="K30" i="1"/>
  <c r="L30" i="1"/>
  <c r="N30" i="1"/>
  <c r="K31" i="1"/>
  <c r="L31" i="1"/>
  <c r="N31" i="1"/>
  <c r="H31" i="1"/>
  <c r="J31" i="1"/>
  <c r="H32" i="1"/>
  <c r="J32" i="1"/>
  <c r="K32" i="1"/>
  <c r="L32" i="1"/>
  <c r="N32" i="1"/>
  <c r="H33" i="1"/>
  <c r="J33" i="1"/>
  <c r="K33" i="1"/>
  <c r="L33" i="1"/>
  <c r="N33" i="1"/>
  <c r="H34" i="1"/>
  <c r="J34" i="1"/>
  <c r="K34" i="1"/>
  <c r="L34" i="1"/>
  <c r="N34" i="1"/>
  <c r="H35" i="1"/>
  <c r="J35" i="1"/>
  <c r="K35" i="1"/>
  <c r="L35" i="1"/>
  <c r="N35" i="1"/>
  <c r="H36" i="1"/>
  <c r="J36" i="1"/>
  <c r="K36" i="1"/>
  <c r="L36" i="1"/>
  <c r="N36" i="1"/>
  <c r="K37" i="1"/>
  <c r="L37" i="1"/>
  <c r="N37" i="1"/>
  <c r="H37" i="1"/>
  <c r="J37" i="1"/>
  <c r="H38" i="1"/>
  <c r="J38" i="1"/>
  <c r="K38" i="1"/>
  <c r="L38" i="1"/>
  <c r="N38" i="1"/>
  <c r="H39" i="1"/>
  <c r="J39" i="1"/>
  <c r="K39" i="1"/>
  <c r="L39" i="1"/>
  <c r="N39" i="1"/>
  <c r="K40" i="1"/>
  <c r="L40" i="1"/>
  <c r="N40" i="1"/>
  <c r="H40" i="1"/>
  <c r="J40" i="1"/>
  <c r="K41" i="1"/>
  <c r="L41" i="1"/>
  <c r="N41" i="1"/>
  <c r="H41" i="1"/>
  <c r="J41" i="1"/>
  <c r="H42" i="1"/>
  <c r="J42" i="1"/>
  <c r="K42" i="1"/>
  <c r="L42" i="1"/>
  <c r="N42" i="1"/>
  <c r="H43" i="1"/>
  <c r="J43" i="1"/>
  <c r="K43" i="1"/>
  <c r="L43" i="1"/>
  <c r="N43" i="1"/>
  <c r="K44" i="1"/>
  <c r="L44" i="1"/>
  <c r="N44" i="1"/>
  <c r="H44" i="1"/>
  <c r="J44" i="1"/>
  <c r="H45" i="1"/>
  <c r="J45" i="1"/>
  <c r="K45" i="1"/>
  <c r="L45" i="1"/>
  <c r="N45" i="1"/>
  <c r="K46" i="1"/>
  <c r="L46" i="1"/>
  <c r="N46" i="1"/>
  <c r="H46" i="1"/>
  <c r="J46" i="1"/>
  <c r="K47" i="1"/>
  <c r="L47" i="1"/>
  <c r="N47" i="1"/>
  <c r="H47" i="1"/>
  <c r="J47" i="1"/>
  <c r="K48" i="1"/>
  <c r="L48" i="1"/>
  <c r="N48" i="1"/>
  <c r="H48" i="1"/>
  <c r="J48" i="1"/>
  <c r="K49" i="1"/>
  <c r="L49" i="1"/>
  <c r="N49" i="1"/>
  <c r="H49" i="1"/>
  <c r="J49" i="1"/>
  <c r="H50" i="1"/>
  <c r="J50" i="1"/>
  <c r="K50" i="1"/>
  <c r="L50" i="1"/>
  <c r="N50" i="1"/>
  <c r="L14" i="1"/>
  <c r="N14" i="1"/>
  <c r="B29" i="8"/>
  <c r="L16" i="1"/>
  <c r="N16" i="1"/>
  <c r="B31" i="8"/>
  <c r="L15" i="1"/>
  <c r="N15" i="1"/>
  <c r="B30" i="8"/>
  <c r="L12" i="1"/>
  <c r="N12" i="1"/>
  <c r="B27" i="8"/>
</calcChain>
</file>

<file path=xl/comments1.xml><?xml version="1.0" encoding="utf-8"?>
<comments xmlns="http://schemas.openxmlformats.org/spreadsheetml/2006/main">
  <authors>
    <author>lsbansv</author>
  </authors>
  <commentList>
    <comment ref="B3" authorId="0" shapeId="0">
      <text>
        <r>
          <rPr>
            <sz val="8"/>
            <color indexed="81"/>
            <rFont val="Tahoma"/>
            <family val="2"/>
          </rPr>
          <t xml:space="preserve">Namn på objektet
</t>
        </r>
      </text>
    </comment>
    <comment ref="B5" authorId="0" shapeId="0">
      <text>
        <r>
          <rPr>
            <sz val="8"/>
            <color indexed="81"/>
            <rFont val="Tahoma"/>
            <family val="2"/>
          </rPr>
          <t>Här anges det om investeringen är ex en rationaliseringsinvestering, reinvestering, nyinvestering, 
exploateringsinvestering etc</t>
        </r>
      </text>
    </comment>
    <comment ref="B7" authorId="0" shapeId="0">
      <text>
        <r>
          <rPr>
            <sz val="8"/>
            <color indexed="81"/>
            <rFont val="Tahoma"/>
            <family val="2"/>
          </rPr>
          <t xml:space="preserve">Vilka år investeringen skall utföras.
</t>
        </r>
      </text>
    </comment>
    <comment ref="B9" authorId="0" shapeId="0">
      <text>
        <r>
          <rPr>
            <sz val="8"/>
            <color indexed="81"/>
            <rFont val="Tahoma"/>
            <family val="2"/>
          </rPr>
          <t xml:space="preserve">Första investeringåret
</t>
        </r>
      </text>
    </comment>
  </commentList>
</comments>
</file>

<file path=xl/comments2.xml><?xml version="1.0" encoding="utf-8"?>
<comments xmlns="http://schemas.openxmlformats.org/spreadsheetml/2006/main">
  <authors>
    <author>lklhelj</author>
  </authors>
  <commentList>
    <comment ref="B8" authorId="0" shapeId="0">
      <text>
        <r>
          <rPr>
            <sz val="8"/>
            <color indexed="81"/>
            <rFont val="Tahoma"/>
            <family val="2"/>
          </rPr>
          <t>Driftskostnad under investeringstiden, pga investeringen. Ex kostnader för ersättningslokaler etc.</t>
        </r>
      </text>
    </comment>
    <comment ref="A21" authorId="0" shapeId="0">
      <text>
        <r>
          <rPr>
            <b/>
            <sz val="8"/>
            <color indexed="81"/>
            <rFont val="Tahoma"/>
            <family val="2"/>
          </rPr>
          <t>lklhelj:</t>
        </r>
        <r>
          <rPr>
            <sz val="8"/>
            <color indexed="81"/>
            <rFont val="Tahoma"/>
            <family val="2"/>
          </rPr>
          <t xml:space="preserve">
statsbidrag, extern finansiering</t>
        </r>
      </text>
    </comment>
  </commentList>
</comments>
</file>

<file path=xl/sharedStrings.xml><?xml version="1.0" encoding="utf-8"?>
<sst xmlns="http://schemas.openxmlformats.org/spreadsheetml/2006/main" count="235" uniqueCount="203">
  <si>
    <t>Internränta</t>
  </si>
  <si>
    <t>År 1</t>
  </si>
  <si>
    <t>År 2</t>
  </si>
  <si>
    <t>År 3</t>
  </si>
  <si>
    <t>År 4</t>
  </si>
  <si>
    <t>IB</t>
  </si>
  <si>
    <t>UB</t>
  </si>
  <si>
    <t>År 0</t>
  </si>
  <si>
    <t>Kapitalkostnad:</t>
  </si>
  <si>
    <t>Grundinvestering År 0</t>
  </si>
  <si>
    <t>Avskrivning år 1</t>
  </si>
  <si>
    <t>Avskrivning år 2</t>
  </si>
  <si>
    <t>Avskrivning år 3</t>
  </si>
  <si>
    <t>Total kostnad/år</t>
  </si>
  <si>
    <t>Fortsatt investering År 1</t>
  </si>
  <si>
    <t>Fortsatt investering År 2</t>
  </si>
  <si>
    <t>Investeringsbelopp (tkr)</t>
  </si>
  <si>
    <t>Avskrivningstid (år)</t>
  </si>
  <si>
    <t>Investeringsobjekt:</t>
  </si>
  <si>
    <t>Avskrivning/ år</t>
  </si>
  <si>
    <t>Årligt drift-överskott/ underskott</t>
  </si>
  <si>
    <t>Annan extern intäkt (tkr):</t>
  </si>
  <si>
    <t>Kapitalkostn/ år</t>
  </si>
  <si>
    <t>År</t>
  </si>
  <si>
    <t>Investeringstyp</t>
  </si>
  <si>
    <t>FÖRKALKYL TILL INVESTERINGSBESLUT</t>
  </si>
  <si>
    <t>- Nybyggnation</t>
  </si>
  <si>
    <t>- Byte/nyinvestering maskiner/fordon/inventarier</t>
  </si>
  <si>
    <t>Anskaffningskostnad</t>
  </si>
  <si>
    <t>- intäkter</t>
  </si>
  <si>
    <t>- hyra</t>
  </si>
  <si>
    <t>- personl</t>
  </si>
  <si>
    <t>- kapitalkostnad</t>
  </si>
  <si>
    <t>- reparationskostnad</t>
  </si>
  <si>
    <t>- drivmedel</t>
  </si>
  <si>
    <t>- underhåll</t>
  </si>
  <si>
    <t>Kalkylerad driftskostnad</t>
  </si>
  <si>
    <t>Avvecklingskostnad</t>
  </si>
  <si>
    <t>- personal</t>
  </si>
  <si>
    <t>- lokalkostnad</t>
  </si>
  <si>
    <t>- avtalskostnad</t>
  </si>
  <si>
    <t>Kalkylerad avvecklingskostnad</t>
  </si>
  <si>
    <t>Driftskostnad idag</t>
  </si>
  <si>
    <t>Finansierad inom driften idag</t>
  </si>
  <si>
    <t>Driftskostnad netto</t>
  </si>
  <si>
    <t>Summa driftskostnad idag</t>
  </si>
  <si>
    <t>Investeringsår</t>
  </si>
  <si>
    <t>Fortsatt investering År 3</t>
  </si>
  <si>
    <t>Fortsatt investering År 4</t>
  </si>
  <si>
    <t>Avskrivning år 4</t>
  </si>
  <si>
    <t>Avskrivning år 5</t>
  </si>
  <si>
    <t>Statsbidrag</t>
  </si>
  <si>
    <t>Privata sponsorer etc</t>
  </si>
  <si>
    <t>Summa extern finansiering</t>
  </si>
  <si>
    <t>Investeringskalkyl tkr</t>
  </si>
  <si>
    <t>Externa intäkter tkr</t>
  </si>
  <si>
    <t>- annat</t>
  </si>
  <si>
    <t>Ja/nej</t>
  </si>
  <si>
    <t>Förväntade kostnader/år (tkr):</t>
  </si>
  <si>
    <t>Driftskostnad investering tkr</t>
  </si>
  <si>
    <t>Avskrivning (tkr):</t>
  </si>
  <si>
    <t>Summa exkl kapitalkostnad (tkr)</t>
  </si>
  <si>
    <t>Summa investeringskostnad</t>
  </si>
  <si>
    <t>INVESTERINGSBLANKETT</t>
  </si>
  <si>
    <t>Typ av investering:</t>
  </si>
  <si>
    <t>Total investeringskostnad:</t>
  </si>
  <si>
    <t>Driftskostnad:</t>
  </si>
  <si>
    <t>Avskrivning år 6</t>
  </si>
  <si>
    <t>Avskrivning år 7</t>
  </si>
  <si>
    <t>Avskrivning år 8</t>
  </si>
  <si>
    <t>Avskrivning år 9</t>
  </si>
  <si>
    <t>Avskrivning år 10</t>
  </si>
  <si>
    <t>Avskrivning år 11</t>
  </si>
  <si>
    <t>Avskrivning år 12</t>
  </si>
  <si>
    <t>Avskrivning år 13</t>
  </si>
  <si>
    <t>Avskrivning år 14</t>
  </si>
  <si>
    <t>Avskrivning år 15</t>
  </si>
  <si>
    <t>Avskrivning år 16</t>
  </si>
  <si>
    <t>Avskrivning år 17</t>
  </si>
  <si>
    <t>Avskrivning år 18</t>
  </si>
  <si>
    <t>Avskrivning år 19</t>
  </si>
  <si>
    <t>Avskrivning år 20</t>
  </si>
  <si>
    <t>Avskrivning år 21</t>
  </si>
  <si>
    <t>Avskrivning år 22</t>
  </si>
  <si>
    <t>Avskrivning år 23</t>
  </si>
  <si>
    <t>Avskrivning år 24</t>
  </si>
  <si>
    <t>Avskrivning år 25</t>
  </si>
  <si>
    <t>Avskrivning år 26</t>
  </si>
  <si>
    <t>Avskrivning år 27</t>
  </si>
  <si>
    <t>Investeringskalkyl med avskrivningtid 33 år</t>
  </si>
  <si>
    <t>Avskrivning år 28</t>
  </si>
  <si>
    <t>Avskrivning år 29</t>
  </si>
  <si>
    <t>Avskrivning år 30</t>
  </si>
  <si>
    <t>Avskrivning år 31</t>
  </si>
  <si>
    <t>Avskrivning år 32</t>
  </si>
  <si>
    <t>Avskrivning år 33</t>
  </si>
  <si>
    <t>Avskrivning år 34</t>
  </si>
  <si>
    <t>Avskrivning år 35</t>
  </si>
  <si>
    <t>Avskrivning år 36</t>
  </si>
  <si>
    <t>Avskrivning år 37</t>
  </si>
  <si>
    <t>Investeringsobjekt</t>
  </si>
  <si>
    <t>Investeringstyp:</t>
  </si>
  <si>
    <t>Investeringsår:</t>
  </si>
  <si>
    <t>Total driftskostnad</t>
  </si>
  <si>
    <t>År 5</t>
  </si>
  <si>
    <t>År 6</t>
  </si>
  <si>
    <t>År 7</t>
  </si>
  <si>
    <t>År 8</t>
  </si>
  <si>
    <t>År 9</t>
  </si>
  <si>
    <t>År 10</t>
  </si>
  <si>
    <t>Kapitalkostnad internränta</t>
  </si>
  <si>
    <t>Kapitalkostnad avskrivning</t>
  </si>
  <si>
    <t>Investeringskostnad</t>
  </si>
  <si>
    <t>Kommentar:</t>
  </si>
  <si>
    <t>Utanför planperioden</t>
  </si>
  <si>
    <t>Avskrivningstid, (år)</t>
  </si>
  <si>
    <t>Övrig nettodrifts-kostnad</t>
  </si>
  <si>
    <t>Hållbarhetsbedömning</t>
  </si>
  <si>
    <t>Miljö</t>
  </si>
  <si>
    <t>Socialt</t>
  </si>
  <si>
    <t>Ekonomiskt</t>
  </si>
  <si>
    <t>Vad skall bedömas?</t>
  </si>
  <si>
    <t>Påverkan på miljön på lång och kort sikt.</t>
  </si>
  <si>
    <t>Påverkan på hälsa, säkerhet, trygghet  och välbefinnande för  medborgare , kunder, brukare.</t>
  </si>
  <si>
    <t xml:space="preserve">Resurshushållning med tanke på nuvarande och kommande generationer. </t>
  </si>
  <si>
    <r>
      <t xml:space="preserve">Bedömning                               </t>
    </r>
    <r>
      <rPr>
        <b/>
        <sz val="8"/>
        <rFont val="Times New Roman"/>
        <family val="1"/>
      </rPr>
      <t xml:space="preserve"> Skala: Mycket bra, Bra, Mindre bra eller Dålig</t>
    </r>
  </si>
  <si>
    <t xml:space="preserve">Kommentarer till hållbarhetsbedömningen:  </t>
  </si>
  <si>
    <t>(skriv kommentar här)</t>
  </si>
  <si>
    <t xml:space="preserve"> </t>
  </si>
  <si>
    <t>MILJÖMÄSSIG HÅLLBARHET</t>
  </si>
  <si>
    <t>Fråga</t>
  </si>
  <si>
    <t>Förklaring</t>
  </si>
  <si>
    <t>Källhänvisning</t>
  </si>
  <si>
    <t>Kommentar till svaret</t>
  </si>
  <si>
    <t>Ange vilken nivå Bas, Avancerad, Spjutspets.</t>
  </si>
  <si>
    <t>Livscykelanalys  (LCA) är en metod för att åstadkomma en helhetsbild av hur stor den totala miljöpåverkan är under en produkts livscykel från råvaruutvinning, via tillverkningsprocesser och användning till avfallshanteringen, inklusive alla transporter och all energiåtgång i mellanleden.</t>
  </si>
  <si>
    <t>BEDÖMNING MILJÖMÄSSIG HÅLLBARHET</t>
  </si>
  <si>
    <t>Gör en sammanfattande bedömning av investeringens miljömässiga hållbarhet utifrån svaren ovan. Skriv bedömningen i rutan till höger enligt skalan: Mycket bra, Bra, Mindre bra eller Dålig. Vid behov ta hjälp av förvaltningens miljösamordnare i bedömningen.</t>
  </si>
  <si>
    <t xml:space="preserve">Kommentarer till bedömningen:  </t>
  </si>
  <si>
    <t>SOCIAL HÅLLBARHET</t>
  </si>
  <si>
    <t>Kommer investeringen att underlätta en hållbar livsstil?</t>
  </si>
  <si>
    <t>Kommer investeringen att bidra till ökad säkerhet och trygghet?</t>
  </si>
  <si>
    <t>Minskar risken för brott, missbruk eller olyckor och skapas sunda och trygga miljöer och produkter.</t>
  </si>
  <si>
    <t>Krav finns på att leverantörer uppfyller sociala krav och att produkter är framställda på ett socialt acceptabelt sätt t ex avseende arbetsmiljö.</t>
  </si>
  <si>
    <t>Skapas ökad jämställdhet mellan män och kvinnor, tillgänglighet för funktionsnedsatta, att olika etniska, kulturella, språkliga eller religiösa grupper möts och att minska  fysiska, socioekonomiska eller språkliga hinder finns för detta.</t>
  </si>
  <si>
    <t>Kommer investeringen att bidra till barnens bästa och ge dem trygga och goda uppväxtvillkor?</t>
  </si>
  <si>
    <t>FN:s Barnkonvention. Nationella folkhälsomålet.</t>
  </si>
  <si>
    <t>Kommer investeringen att bidra till ökad delaktighet och inflytande i samhället?</t>
  </si>
  <si>
    <t>Görs kunderna, brukarna, medarbetarna delaktiga? Efterfrågas deras synpunkter och tas det hänsyn till dem. Får barn uttrycka sin mening och höras, anpassat efter sin ålder och mognad i samband med investeringar som rör barn?</t>
  </si>
  <si>
    <t>Kommer investeringen att bidra till god hälsa i arbetslivet?</t>
  </si>
  <si>
    <t>Påverkas hälsan under arbetet med att genomföra investeringen och under användningstiden.</t>
  </si>
  <si>
    <t>Nationella kultur- kulturmiljö och arkitekturmålen.</t>
  </si>
  <si>
    <t>Kommer investeringen att bidra till konstnärlig förnyelse eller ett levande kulturarv?</t>
  </si>
  <si>
    <t>BEDÖMNING SOCIAL HÅLLBARHET</t>
  </si>
  <si>
    <t>Gör en sammanfattande bedömning av investeringens sociala hållbarhet utifrån svaren ovan. Skriv bedömningen i rutan till höger enligt skalan: Mycket bra, Bra, Mindre bra eller Dålig. Vid behov ta hjälp av  hållbarhetsstrateg i bedömningen.</t>
  </si>
  <si>
    <t>EKONOMISK HÅLLBARHET</t>
  </si>
  <si>
    <t>Kommer investeringen att följa kraven i upphandlingspolicyn?</t>
  </si>
  <si>
    <t>Krav på  tid för förberedelse, kontroll av leverantörer, objektivitet, affärsmässighet, konkurrens.</t>
  </si>
  <si>
    <t>Kommer investeringen att följa riktlinjen mot mutor och bestickning?</t>
  </si>
  <si>
    <t>Innebär investeringen kontakt med riskgrupper, riskvaror, riskländer.</t>
  </si>
  <si>
    <t>Tar investeringen tillräcklig höjd för att nå målet om ökad  befolkning?</t>
  </si>
  <si>
    <t>Hänsyn till förväntad och önskvärd befolkningsutveckling.</t>
  </si>
  <si>
    <t>Livscykelkostnad är resultatet av en ekonomisk analys (LCC) där kostnader och intäkter för ett system eller en produkt sammanställs över dess livslängd t ex  inköp, underhåll, drift</t>
  </si>
  <si>
    <t>BEDÖMNING EKONOMISK HÅLLBARHET</t>
  </si>
  <si>
    <t>Kommer investeringens långsiktiga  ekonomiska effekt att beaktas t ex  genom en livscykelkostnadsanalys?</t>
  </si>
  <si>
    <t>XX-förvaltningen</t>
  </si>
  <si>
    <t>Kalkylränta</t>
  </si>
  <si>
    <r>
      <rPr>
        <b/>
        <sz val="11"/>
        <rFont val="Calibri"/>
        <family val="2"/>
      </rPr>
      <t xml:space="preserve">Hållbarhetsbedömning </t>
    </r>
    <r>
      <rPr>
        <sz val="11"/>
        <rFont val="Calibri"/>
        <family val="2"/>
      </rPr>
      <t>Bedöm investeringen genom att svara på frågan.                         
Svarsalternativ: Ja,  Ja delvis, Nej eller Ej relevant</t>
    </r>
  </si>
  <si>
    <t>Kommer investeringen att bidra till att målen i "Miljöplan för Lidköpings kommun"  uppnås?</t>
  </si>
  <si>
    <t>Bedömning görs inom miljöplanens fyra delområden: Sund livsmiljö. Minskad klimatpåverkan. Hållbar resursanvändning och Naturens tjänster.</t>
  </si>
  <si>
    <t xml:space="preserve"> Vårt arbetssätt, under Styra politiskt: "Miljöplan för Lidköpings kommun"</t>
  </si>
  <si>
    <t>Kommer investeringen att uppfylla kraven i "Riktlinjer för hållbar samhälls-planering och hållbart byggande"?</t>
  </si>
  <si>
    <t>I riktlinjen ingår bland  annat kriterierna i Miljöbyggnad nivå silver, Resurshushållning och energi, Material och kemikalier, Trafik, Yttre miljö, biologisk mångfald och vatten, Social hållbarhet samt klimatanpassning</t>
  </si>
  <si>
    <t>Vårt arbetssätt under Styra politiskt,  "Riktlinjer för hållbar samhällsplanering och hållbart byggande". www.miljöbyggnad sgbc.se.</t>
  </si>
  <si>
    <t>Kommer investeringen att göras enligt Upphandlings-myndighetens kriterier?</t>
  </si>
  <si>
    <t>Vid upphandlingar där Upphandlings-myndighetens kriterier används ska minst basnivå väljas. Avancerad nivå bör väljas för energiförbrukande varor. Köp av el ska vara Naturskyddsföreningens "Bra Miljöval". För vissa varor eller där kriterier saknas skall miljömärkning eller likvärt användas som lägsta nivå.</t>
  </si>
  <si>
    <t xml:space="preserve">Upphandlingsmyndigheten www.upphandlingsmyndigheten.se. Aktuella  kriterier finns i kriteriebiblioteket för respektive produktområde. </t>
  </si>
  <si>
    <t>Kommer investeringens miljömässiga påverkan att beaktas genom användande av livscykelanalys?</t>
  </si>
  <si>
    <t>Referens LCC: http://www.upphandlingsmyndigheten.se/omraden/lcc/perspektiv/
Referens LCA: http://www.upphandlingsmyndigheten.se/omraden/lcc/perspektiv/miljomassig-livscykel/
Referens LCC: http://www.upphandlingsmyndigheten.se/omraden/lcc/perspektiv/
Referens LCA: http://www.upphandlingsmyndigheten.se/omraden/lcc/perspektiv/miljomassig-livscykel/
Referens LCC: http://www.upphandlingsmyndigheten.se/omraden/lcc/perspektiv/
Referens LCA: http://www.upphandlingsmyndigheten.se/omraden/lcc/perspektiv/miljomassig-livscykel/
Referens LCC: http://www.upphandlingsmyndigheten.se/omraden/lcc/perspektiv/   Referens LCA: http://www.upphandlingsmyndigheten.se/omraden/lcc/perspektiv/miljomassig-livscykel/</t>
  </si>
  <si>
    <r>
      <rPr>
        <b/>
        <sz val="11"/>
        <rFont val="Calibri"/>
        <family val="2"/>
      </rPr>
      <t xml:space="preserve">Hållbarhetsbedömning </t>
    </r>
    <r>
      <rPr>
        <sz val="11"/>
        <rFont val="Calibri"/>
        <family val="2"/>
      </rPr>
      <t>Bedöm investeringen genom att svara på frågan.                         
Svarsalternativ: Ja, Ja delvis, Nej eller Ej relevant</t>
    </r>
  </si>
  <si>
    <t>Ger investeringen ökade möjligheter till att arbeta hälsofrämjande och förebyggande,  fysisk aktivietet, säkra livsmedel,  tidiga insatser, kultur - och fritidsutbud, ger det trygghet, säkerhet och delaktighet för olika målgrupper oberoende av kön, funktionsnedsättning och etnicitet.</t>
  </si>
  <si>
    <t>Kommunfullmäktiges styrkort "Målbild Lidköping 2030",  "Möjlighet till hållbar livsstil" . Nationella folkhälsomålet. Nationella målet för friluftsliv.</t>
  </si>
  <si>
    <t>Kommunfullmäktiges styrkort "Möjlighet till hållbar livsstil", samt Vårt arbetssätt under Styra politiskt:  "Riktlinje för säkerhet och trygghet i utemiljön", "Riskhanteringspolicy". Samverkansöverenskommelse mellan kommunen och polisen. Nationella målet för krisberedskap och säkerhet.</t>
  </si>
  <si>
    <t>Kommer investeringen att uppfylla kraven på sociala hänsyn i upphandlings-policyn?</t>
  </si>
  <si>
    <t>Vårt arbetssättunder Styra politsikt  "Upphandlingspolicyn" inklusive under Tillgodose behovet av inköp och upphandling "Sociala hänsyn gällande för Lidköpings kommun vid upphandling"</t>
  </si>
  <si>
    <t xml:space="preserve">Kommer investeringen att bidra till en samhälls-gemenskap som inkluderar alla oavsett kön, funktionsnedsättning, etnicitet, ålder, socio-ekonomi och sexuell läggning? </t>
  </si>
  <si>
    <t>Vårt arbetssätt under Styra politiskt: "Policy och riktlinje för Jämställdhet och mångfald" "Inriktning för Integrationsarbetet, "Integrationspolitiskt program för Lidköpings kommun".                     Nationella mål: Nationella jämställdhetsmålen. Nationella tillgänglighetsmålen.  Nationella integrationsmålen. Nationella transportmålet. Nationella folkhälsomålet.</t>
  </si>
  <si>
    <t>Barnens bästa ska komma i främsta rummet vid alla beslut som rör barn.</t>
  </si>
  <si>
    <t xml:space="preserve">Vårt arbetssätt under Värna demokratin "Riktlinje för demokratiutveckling".                          FN:s barnkonvention. Nationella folkhälsomålet. </t>
  </si>
  <si>
    <t xml:space="preserve">Vårt arbetssätt "Arbetsmiljö- policy och riktlinje". Nationella folkhälsomålet. </t>
  </si>
  <si>
    <t>Bidrar investeringen till ökad kvalitet, konstnärlig förnyelse eller att ett kulturarv bevaras. Bidrar investeringen till allas, speciellt barn och ungas möjligheter till kulturupplevelser och eget skapande.</t>
  </si>
  <si>
    <t>Kommer investeringen att bidra till hållbar resursanvändning och god ekonomisk hushållning.</t>
  </si>
  <si>
    <t>Hållbar resursanvändning och god ekonomisk hushållning innebär att vi ser till att resurserna både på kort och  lång sikt räcker till för att utföra den service som medborgarna har rätt till och efterfrågar. Indikatorer t ex överskott i % av skatter och bidrag, budgetföljsamhet, resultat i Kommunkompassen</t>
  </si>
  <si>
    <t xml:space="preserve">Kommunfullmäktiges styrkort: "Engagerade medarbetare, god ekonomi och hög kvalitet". </t>
  </si>
  <si>
    <t xml:space="preserve"> Vårt arbetssätt  under Styra politiskt "Upphandlingspolicy".</t>
  </si>
  <si>
    <t>Vårt arbetssätt under Styra politiskt "Riktlinjer för att förhindra mutor, bestickning och annan korruption inom Lidköpings kommun".</t>
  </si>
  <si>
    <t xml:space="preserve">Kommunfullmäktiges styrkort "Målbild Lidköping 2030".  </t>
  </si>
  <si>
    <t xml:space="preserve">Referens LCC: http://www.upphandlingsmyndigheten.se/omraden/lcc/perspektiv/     </t>
  </si>
  <si>
    <t>Gör en sammanfattande bedömning av investeringens ekonomiska hållbarhet utifrån svaren ovan. Skriv bedömningen i rutan till höger enligt skalan: Mycket bra, Bra, Mindre bra eller Dålig. Vid behov ta hjälp av ekonom KSV vid i bedömningen.</t>
  </si>
  <si>
    <t>Avsett för egna beräkningar</t>
  </si>
  <si>
    <t>Plan 2025</t>
  </si>
  <si>
    <t>Budget 2024</t>
  </si>
  <si>
    <t>Plan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</si>
</sst>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4" x14ac:knownFonts="1">
    <font>
      <sz val="10"/>
      <name val="Arial"/>
    </font>
    <font>
      <b/>
      <sz val="10"/>
      <name val="Arial"/>
      <family val="2"/>
    </font>
    <font>
      <b/>
      <sz val="14"/>
      <name val="Arial"/>
      <family val="2"/>
    </font>
    <font>
      <b/>
      <u/>
      <sz val="12"/>
      <name val="Arial"/>
      <family val="2"/>
    </font>
    <font>
      <b/>
      <sz val="12"/>
      <name val="Arial"/>
      <family val="2"/>
    </font>
    <font>
      <sz val="8"/>
      <color indexed="81"/>
      <name val="Tahoma"/>
      <family val="2"/>
    </font>
    <font>
      <b/>
      <sz val="8"/>
      <color indexed="81"/>
      <name val="Tahoma"/>
      <family val="2"/>
    </font>
    <font>
      <sz val="10"/>
      <color indexed="10"/>
      <name val="Arial"/>
      <family val="2"/>
    </font>
    <font>
      <b/>
      <sz val="14"/>
      <name val="Times New Roman"/>
      <family val="1"/>
    </font>
    <font>
      <sz val="11"/>
      <name val="Times New Roman"/>
      <family val="1"/>
    </font>
    <font>
      <b/>
      <sz val="16"/>
      <name val="Times New Roman"/>
      <family val="1"/>
    </font>
    <font>
      <b/>
      <sz val="11"/>
      <name val="Times New Roman"/>
      <family val="1"/>
    </font>
    <font>
      <sz val="14"/>
      <name val="Times New Roman"/>
      <family val="1"/>
    </font>
    <font>
      <sz val="10"/>
      <name val="Arial"/>
      <family val="2"/>
    </font>
    <font>
      <b/>
      <sz val="8"/>
      <name val="Times New Roman"/>
      <family val="1"/>
    </font>
    <font>
      <b/>
      <sz val="11"/>
      <name val="Arial"/>
      <family val="2"/>
    </font>
    <font>
      <b/>
      <sz val="16"/>
      <name val="Arial"/>
      <family val="2"/>
    </font>
    <font>
      <b/>
      <sz val="14"/>
      <name val="Arial Black"/>
      <family val="2"/>
    </font>
    <font>
      <b/>
      <sz val="11"/>
      <name val="Calibri"/>
      <family val="2"/>
    </font>
    <font>
      <sz val="11"/>
      <name val="Calibri"/>
      <family val="2"/>
    </font>
    <font>
      <sz val="12"/>
      <name val="Arial Black"/>
      <family val="2"/>
    </font>
    <font>
      <b/>
      <sz val="12"/>
      <name val="Calibri"/>
      <family val="2"/>
      <scheme val="minor"/>
    </font>
    <font>
      <sz val="11"/>
      <name val="Calibri"/>
      <family val="2"/>
      <scheme val="minor"/>
    </font>
    <font>
      <sz val="12"/>
      <name val="Calibri"/>
      <family val="2"/>
      <scheme val="minor"/>
    </font>
  </fonts>
  <fills count="12">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F00"/>
        <bgColor indexed="64"/>
      </patternFill>
    </fill>
  </fills>
  <borders count="44">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86">
    <xf numFmtId="0" fontId="0" fillId="0" borderId="0" xfId="0"/>
    <xf numFmtId="0" fontId="1" fillId="0" borderId="0" xfId="0" applyFont="1"/>
    <xf numFmtId="0" fontId="2" fillId="0" borderId="0" xfId="0" applyFont="1"/>
    <xf numFmtId="3" fontId="2" fillId="0" borderId="0" xfId="0" applyNumberFormat="1" applyFont="1"/>
    <xf numFmtId="3" fontId="0" fillId="0" borderId="0" xfId="0" applyNumberFormat="1"/>
    <xf numFmtId="0" fontId="1" fillId="2" borderId="1" xfId="0" applyFont="1" applyFill="1" applyBorder="1"/>
    <xf numFmtId="0" fontId="3" fillId="0" borderId="0" xfId="0" applyFont="1"/>
    <xf numFmtId="3" fontId="0" fillId="0" borderId="2" xfId="0" applyNumberFormat="1" applyBorder="1" applyAlignment="1">
      <alignment horizontal="center"/>
    </xf>
    <xf numFmtId="3" fontId="1" fillId="0" borderId="2" xfId="0" applyNumberFormat="1" applyFont="1" applyBorder="1" applyAlignment="1">
      <alignment horizontal="center"/>
    </xf>
    <xf numFmtId="0" fontId="0" fillId="0" borderId="3" xfId="0" applyBorder="1"/>
    <xf numFmtId="3" fontId="1" fillId="0" borderId="4" xfId="0" applyNumberFormat="1" applyFont="1" applyBorder="1" applyAlignment="1">
      <alignment horizontal="center"/>
    </xf>
    <xf numFmtId="0" fontId="0" fillId="0" borderId="5" xfId="0" applyBorder="1"/>
    <xf numFmtId="0" fontId="0" fillId="0" borderId="0" xfId="0" applyBorder="1"/>
    <xf numFmtId="3" fontId="0" fillId="0" borderId="0" xfId="0" applyNumberFormat="1" applyBorder="1"/>
    <xf numFmtId="0" fontId="1" fillId="2" borderId="6" xfId="0" applyFont="1" applyFill="1" applyBorder="1"/>
    <xf numFmtId="0" fontId="4" fillId="2" borderId="1" xfId="0" applyFont="1" applyFill="1" applyBorder="1" applyAlignment="1"/>
    <xf numFmtId="0" fontId="2" fillId="2" borderId="7" xfId="0" applyFont="1" applyFill="1" applyBorder="1"/>
    <xf numFmtId="3" fontId="1" fillId="3" borderId="7" xfId="0" applyNumberFormat="1" applyFont="1" applyFill="1" applyBorder="1"/>
    <xf numFmtId="0" fontId="1" fillId="0" borderId="8" xfId="0" applyFont="1" applyBorder="1"/>
    <xf numFmtId="3" fontId="1" fillId="0" borderId="9" xfId="0" applyNumberFormat="1" applyFont="1" applyBorder="1"/>
    <xf numFmtId="3" fontId="0" fillId="3" borderId="4" xfId="0" applyNumberFormat="1" applyFill="1" applyBorder="1"/>
    <xf numFmtId="3" fontId="0" fillId="3" borderId="10" xfId="0" applyNumberFormat="1" applyFill="1" applyBorder="1"/>
    <xf numFmtId="0" fontId="0" fillId="0" borderId="3" xfId="0" applyBorder="1" applyAlignment="1">
      <alignment horizontal="center"/>
    </xf>
    <xf numFmtId="0" fontId="4" fillId="0" borderId="0" xfId="0" applyFont="1" applyFill="1" applyBorder="1" applyAlignment="1"/>
    <xf numFmtId="0" fontId="2" fillId="0" borderId="0" xfId="0" applyFont="1" applyFill="1" applyBorder="1"/>
    <xf numFmtId="0" fontId="2" fillId="0" borderId="0" xfId="0" applyFont="1" applyFill="1" applyBorder="1" applyAlignment="1"/>
    <xf numFmtId="0" fontId="0" fillId="0" borderId="0" xfId="0" applyFill="1" applyBorder="1" applyAlignment="1"/>
    <xf numFmtId="49" fontId="0" fillId="0" borderId="0" xfId="0" applyNumberFormat="1"/>
    <xf numFmtId="3" fontId="1" fillId="0" borderId="0" xfId="0" applyNumberFormat="1" applyFont="1" applyFill="1" applyBorder="1"/>
    <xf numFmtId="3" fontId="0" fillId="0" borderId="0" xfId="0" applyNumberFormat="1" applyFill="1" applyBorder="1"/>
    <xf numFmtId="3" fontId="0" fillId="0" borderId="0" xfId="0" applyNumberFormat="1" applyFill="1"/>
    <xf numFmtId="9" fontId="1" fillId="0" borderId="0" xfId="0" applyNumberFormat="1" applyFont="1" applyFill="1" applyBorder="1"/>
    <xf numFmtId="49" fontId="0" fillId="3" borderId="3" xfId="0" applyNumberFormat="1" applyFill="1" applyBorder="1"/>
    <xf numFmtId="3" fontId="0" fillId="3" borderId="3" xfId="0" applyNumberFormat="1" applyFill="1" applyBorder="1" applyAlignment="1">
      <alignment horizontal="right"/>
    </xf>
    <xf numFmtId="0" fontId="1" fillId="0" borderId="1" xfId="0" applyFont="1" applyFill="1" applyBorder="1"/>
    <xf numFmtId="3" fontId="1" fillId="0" borderId="7" xfId="0" applyNumberFormat="1" applyFont="1" applyFill="1" applyBorder="1"/>
    <xf numFmtId="3" fontId="1" fillId="3" borderId="6" xfId="0" applyNumberFormat="1" applyFont="1" applyFill="1" applyBorder="1"/>
    <xf numFmtId="0" fontId="1" fillId="2" borderId="11" xfId="0" applyFont="1" applyFill="1" applyBorder="1"/>
    <xf numFmtId="3" fontId="1" fillId="2" borderId="12" xfId="0" applyNumberFormat="1" applyFont="1" applyFill="1" applyBorder="1"/>
    <xf numFmtId="0" fontId="3" fillId="2" borderId="0" xfId="0" applyFont="1" applyFill="1"/>
    <xf numFmtId="3" fontId="2" fillId="3" borderId="0" xfId="0" applyNumberFormat="1" applyFont="1" applyFill="1"/>
    <xf numFmtId="49" fontId="1" fillId="0" borderId="0" xfId="0" applyNumberFormat="1" applyFont="1"/>
    <xf numFmtId="49" fontId="2" fillId="3" borderId="0" xfId="0" applyNumberFormat="1" applyFont="1" applyFill="1"/>
    <xf numFmtId="0" fontId="1" fillId="0" borderId="13" xfId="0" applyFont="1" applyBorder="1"/>
    <xf numFmtId="3" fontId="0" fillId="0" borderId="14" xfId="0" applyNumberFormat="1" applyBorder="1"/>
    <xf numFmtId="3" fontId="0" fillId="0" borderId="15" xfId="0" applyNumberFormat="1" applyBorder="1"/>
    <xf numFmtId="49" fontId="0" fillId="0" borderId="16" xfId="0" applyNumberFormat="1" applyBorder="1"/>
    <xf numFmtId="3" fontId="0" fillId="0" borderId="17" xfId="0" applyNumberFormat="1" applyBorder="1"/>
    <xf numFmtId="0" fontId="0" fillId="0" borderId="16" xfId="0" applyBorder="1"/>
    <xf numFmtId="0" fontId="1" fillId="0" borderId="18" xfId="0" applyFont="1" applyBorder="1"/>
    <xf numFmtId="3" fontId="1" fillId="0" borderId="19" xfId="0" applyNumberFormat="1" applyFont="1" applyBorder="1"/>
    <xf numFmtId="3" fontId="1" fillId="0" borderId="20" xfId="0" applyNumberFormat="1" applyFont="1" applyBorder="1"/>
    <xf numFmtId="3" fontId="7" fillId="0" borderId="0" xfId="0" applyNumberFormat="1" applyFont="1" applyFill="1" applyBorder="1"/>
    <xf numFmtId="3" fontId="7" fillId="0" borderId="0" xfId="0" applyNumberFormat="1" applyFont="1" applyBorder="1"/>
    <xf numFmtId="3" fontId="7" fillId="0" borderId="17" xfId="0" applyNumberFormat="1" applyFont="1" applyBorder="1"/>
    <xf numFmtId="49" fontId="1" fillId="0" borderId="18" xfId="0" applyNumberFormat="1" applyFont="1" applyBorder="1"/>
    <xf numFmtId="49" fontId="1" fillId="0" borderId="13" xfId="0" applyNumberFormat="1" applyFont="1" applyBorder="1"/>
    <xf numFmtId="49" fontId="1" fillId="0" borderId="16" xfId="0" applyNumberFormat="1" applyFont="1" applyBorder="1"/>
    <xf numFmtId="3" fontId="1" fillId="0" borderId="0" xfId="0" applyNumberFormat="1" applyFont="1" applyBorder="1"/>
    <xf numFmtId="3" fontId="1" fillId="0" borderId="17" xfId="0" applyNumberFormat="1" applyFont="1" applyBorder="1"/>
    <xf numFmtId="0" fontId="8" fillId="0" borderId="0" xfId="0" applyFont="1"/>
    <xf numFmtId="3" fontId="9" fillId="0" borderId="0" xfId="0" applyNumberFormat="1" applyFont="1" applyAlignment="1">
      <alignment horizontal="right"/>
    </xf>
    <xf numFmtId="0" fontId="9" fillId="0" borderId="0" xfId="0" applyFont="1"/>
    <xf numFmtId="0" fontId="11" fillId="3" borderId="0" xfId="0" applyFont="1" applyFill="1"/>
    <xf numFmtId="0" fontId="11" fillId="0" borderId="0" xfId="0" applyFont="1" applyFill="1"/>
    <xf numFmtId="0" fontId="9" fillId="0" borderId="0" xfId="0" applyFont="1" applyAlignment="1">
      <alignment horizontal="left"/>
    </xf>
    <xf numFmtId="0" fontId="9" fillId="0" borderId="0" xfId="0" applyFont="1" applyAlignment="1">
      <alignment horizontal="right"/>
    </xf>
    <xf numFmtId="0" fontId="9" fillId="0" borderId="0" xfId="0" applyFont="1" applyAlignment="1">
      <alignment wrapText="1"/>
    </xf>
    <xf numFmtId="0" fontId="11" fillId="0" borderId="21" xfId="0" applyFont="1" applyFill="1" applyBorder="1"/>
    <xf numFmtId="0" fontId="9" fillId="0" borderId="0" xfId="0" applyFont="1" applyBorder="1"/>
    <xf numFmtId="0" fontId="9" fillId="0" borderId="22" xfId="0" applyFont="1" applyBorder="1"/>
    <xf numFmtId="0" fontId="11" fillId="0" borderId="8" xfId="0" applyFont="1" applyFill="1" applyBorder="1"/>
    <xf numFmtId="3" fontId="9" fillId="0" borderId="23" xfId="0" applyNumberFormat="1" applyFont="1" applyBorder="1" applyAlignment="1">
      <alignment horizontal="right"/>
    </xf>
    <xf numFmtId="0" fontId="9" fillId="0" borderId="24" xfId="0" applyFont="1" applyBorder="1"/>
    <xf numFmtId="0" fontId="9" fillId="0" borderId="25" xfId="0" applyFont="1" applyBorder="1"/>
    <xf numFmtId="0" fontId="9" fillId="0" borderId="9" xfId="0" applyFont="1" applyBorder="1"/>
    <xf numFmtId="0" fontId="9" fillId="0" borderId="0" xfId="0" applyFont="1" applyBorder="1" applyAlignment="1">
      <alignment vertical="top"/>
    </xf>
    <xf numFmtId="0" fontId="12" fillId="0" borderId="0" xfId="0" applyFont="1"/>
    <xf numFmtId="0" fontId="12" fillId="0" borderId="19" xfId="0" applyFont="1" applyBorder="1"/>
    <xf numFmtId="0" fontId="9" fillId="0" borderId="19" xfId="0" applyFont="1" applyBorder="1"/>
    <xf numFmtId="0" fontId="10" fillId="0" borderId="0" xfId="0" applyFont="1"/>
    <xf numFmtId="3" fontId="9" fillId="0" borderId="24" xfId="0" applyNumberFormat="1" applyFont="1" applyBorder="1" applyAlignment="1">
      <alignment horizontal="right"/>
    </xf>
    <xf numFmtId="3" fontId="9" fillId="0" borderId="9" xfId="0" applyNumberFormat="1" applyFont="1" applyBorder="1" applyAlignment="1">
      <alignment horizontal="right"/>
    </xf>
    <xf numFmtId="49" fontId="0" fillId="3" borderId="26" xfId="0" applyNumberFormat="1" applyFill="1" applyBorder="1"/>
    <xf numFmtId="3" fontId="0" fillId="3" borderId="26" xfId="0" applyNumberFormat="1" applyFill="1" applyBorder="1" applyAlignment="1">
      <alignment horizontal="right"/>
    </xf>
    <xf numFmtId="3" fontId="0" fillId="2" borderId="7" xfId="0" applyNumberFormat="1" applyFill="1" applyBorder="1"/>
    <xf numFmtId="3" fontId="0" fillId="2" borderId="6" xfId="0" applyNumberFormat="1" applyFill="1" applyBorder="1"/>
    <xf numFmtId="0" fontId="0" fillId="0" borderId="27" xfId="0" applyBorder="1"/>
    <xf numFmtId="3" fontId="0" fillId="3" borderId="28" xfId="0" applyNumberFormat="1" applyFill="1" applyBorder="1"/>
    <xf numFmtId="3" fontId="1" fillId="2" borderId="7" xfId="0" applyNumberFormat="1" applyFont="1" applyFill="1" applyBorder="1"/>
    <xf numFmtId="0" fontId="11" fillId="3" borderId="1" xfId="0" applyFont="1" applyFill="1" applyBorder="1" applyAlignment="1">
      <alignment wrapText="1"/>
    </xf>
    <xf numFmtId="3" fontId="11" fillId="3" borderId="29" xfId="0" applyNumberFormat="1" applyFont="1" applyFill="1" applyBorder="1" applyAlignment="1">
      <alignment horizontal="right" wrapText="1"/>
    </xf>
    <xf numFmtId="3" fontId="11" fillId="3" borderId="7" xfId="0" applyNumberFormat="1" applyFont="1" applyFill="1" applyBorder="1" applyAlignment="1">
      <alignment horizontal="center" wrapText="1"/>
    </xf>
    <xf numFmtId="3" fontId="11" fillId="3" borderId="6" xfId="0" applyNumberFormat="1" applyFont="1" applyFill="1" applyBorder="1" applyAlignment="1">
      <alignment horizontal="right" wrapText="1"/>
    </xf>
    <xf numFmtId="3" fontId="9" fillId="0" borderId="30" xfId="0" applyNumberFormat="1" applyFont="1" applyBorder="1" applyAlignment="1">
      <alignment horizontal="right"/>
    </xf>
    <xf numFmtId="3" fontId="9" fillId="0" borderId="31" xfId="0" applyNumberFormat="1" applyFont="1" applyBorder="1" applyAlignment="1">
      <alignment horizontal="right"/>
    </xf>
    <xf numFmtId="0" fontId="9" fillId="0" borderId="30" xfId="0" applyFont="1" applyBorder="1"/>
    <xf numFmtId="0" fontId="11" fillId="3" borderId="11" xfId="0" applyFont="1" applyFill="1" applyBorder="1"/>
    <xf numFmtId="0" fontId="9" fillId="0" borderId="32" xfId="0" applyFont="1" applyBorder="1"/>
    <xf numFmtId="0" fontId="9" fillId="0" borderId="33" xfId="0" applyFont="1" applyBorder="1"/>
    <xf numFmtId="0" fontId="9" fillId="0" borderId="34" xfId="0" applyFont="1" applyBorder="1"/>
    <xf numFmtId="0" fontId="11" fillId="3" borderId="35" xfId="0" applyFont="1" applyFill="1" applyBorder="1" applyAlignment="1">
      <alignment wrapText="1"/>
    </xf>
    <xf numFmtId="0" fontId="11" fillId="0" borderId="0" xfId="0" applyFont="1" applyBorder="1" applyAlignment="1">
      <alignment vertical="top"/>
    </xf>
    <xf numFmtId="0" fontId="11" fillId="4" borderId="0" xfId="0" applyFont="1" applyFill="1"/>
    <xf numFmtId="3" fontId="11" fillId="0" borderId="2" xfId="0" applyNumberFormat="1" applyFont="1" applyBorder="1" applyAlignment="1">
      <alignment horizontal="left" vertical="center"/>
    </xf>
    <xf numFmtId="0" fontId="11" fillId="0" borderId="2" xfId="0" applyFont="1" applyBorder="1" applyAlignment="1">
      <alignment vertical="center"/>
    </xf>
    <xf numFmtId="0" fontId="14" fillId="4" borderId="2" xfId="0" applyFont="1" applyFill="1" applyBorder="1" applyAlignment="1">
      <alignment vertical="top"/>
    </xf>
    <xf numFmtId="3" fontId="14" fillId="0" borderId="2" xfId="0" applyNumberFormat="1" applyFont="1" applyBorder="1" applyAlignment="1">
      <alignment horizontal="left" vertical="top" wrapText="1"/>
    </xf>
    <xf numFmtId="0" fontId="14" fillId="0" borderId="2" xfId="0" applyFont="1" applyBorder="1" applyAlignment="1">
      <alignment vertical="top" wrapText="1"/>
    </xf>
    <xf numFmtId="0" fontId="11" fillId="4" borderId="0" xfId="0" applyFont="1" applyFill="1" applyAlignment="1">
      <alignment wrapText="1"/>
    </xf>
    <xf numFmtId="0" fontId="0" fillId="0" borderId="0" xfId="0" applyAlignment="1">
      <alignment horizontal="center" vertical="top"/>
    </xf>
    <xf numFmtId="0" fontId="15" fillId="0" borderId="2" xfId="0" applyFont="1" applyFill="1" applyBorder="1" applyAlignment="1">
      <alignment horizontal="left" vertical="top"/>
    </xf>
    <xf numFmtId="0" fontId="16" fillId="0" borderId="0" xfId="0" applyFont="1" applyFill="1" applyAlignment="1">
      <alignment horizontal="left" vertical="top"/>
    </xf>
    <xf numFmtId="0" fontId="18" fillId="5" borderId="2" xfId="0" applyFont="1" applyFill="1" applyBorder="1" applyAlignment="1">
      <alignment vertical="top" wrapText="1"/>
    </xf>
    <xf numFmtId="0" fontId="19" fillId="5" borderId="2" xfId="0" applyFont="1" applyFill="1" applyBorder="1" applyAlignment="1">
      <alignment vertical="top" wrapText="1"/>
    </xf>
    <xf numFmtId="0" fontId="19" fillId="0" borderId="2" xfId="0" applyFont="1" applyBorder="1" applyAlignment="1">
      <alignment vertical="top" wrapText="1"/>
    </xf>
    <xf numFmtId="0" fontId="19" fillId="0" borderId="2" xfId="0" applyNumberFormat="1" applyFont="1" applyBorder="1" applyAlignment="1">
      <alignment vertical="top" wrapText="1"/>
    </xf>
    <xf numFmtId="0" fontId="17" fillId="6" borderId="2" xfId="0" applyFont="1" applyFill="1" applyBorder="1" applyAlignment="1">
      <alignment vertical="top" wrapText="1"/>
    </xf>
    <xf numFmtId="0" fontId="17" fillId="6" borderId="2" xfId="0" applyFont="1" applyFill="1" applyBorder="1" applyAlignment="1">
      <alignment horizontal="center" vertical="center" wrapText="1"/>
    </xf>
    <xf numFmtId="0" fontId="21" fillId="0" borderId="2" xfId="0" applyFont="1" applyFill="1" applyBorder="1" applyAlignment="1">
      <alignment horizontal="left" vertical="top" wrapText="1"/>
    </xf>
    <xf numFmtId="0" fontId="21" fillId="0" borderId="0" xfId="0" applyFont="1" applyFill="1" applyBorder="1" applyAlignment="1">
      <alignment horizontal="left" vertical="top" wrapText="1"/>
    </xf>
    <xf numFmtId="0" fontId="22" fillId="0" borderId="0" xfId="0" applyFont="1" applyFill="1" applyBorder="1" applyAlignment="1">
      <alignment horizontal="left" vertical="top" wrapText="1"/>
    </xf>
    <xf numFmtId="0" fontId="0" fillId="0" borderId="0" xfId="0" applyBorder="1" applyAlignment="1">
      <alignment horizontal="left" vertical="top" wrapText="1"/>
    </xf>
    <xf numFmtId="0" fontId="18" fillId="7" borderId="2" xfId="0" applyFont="1" applyFill="1" applyBorder="1" applyAlignment="1">
      <alignment vertical="top" wrapText="1"/>
    </xf>
    <xf numFmtId="0" fontId="19" fillId="7" borderId="2" xfId="0" applyFont="1" applyFill="1" applyBorder="1" applyAlignment="1">
      <alignment vertical="top" wrapText="1"/>
    </xf>
    <xf numFmtId="0" fontId="19" fillId="0" borderId="2" xfId="0" applyFont="1" applyFill="1" applyBorder="1" applyAlignment="1">
      <alignment vertical="top" wrapText="1"/>
    </xf>
    <xf numFmtId="0" fontId="17" fillId="8" borderId="2" xfId="0" applyFont="1" applyFill="1" applyBorder="1" applyAlignment="1">
      <alignment vertical="top" wrapText="1"/>
    </xf>
    <xf numFmtId="0" fontId="17" fillId="8" borderId="2" xfId="0" applyFont="1" applyFill="1" applyBorder="1" applyAlignment="1">
      <alignment horizontal="center" vertical="center" wrapText="1"/>
    </xf>
    <xf numFmtId="0" fontId="23" fillId="0" borderId="0" xfId="0" applyFont="1" applyFill="1" applyBorder="1" applyAlignment="1">
      <alignment horizontal="left" vertical="top" wrapText="1"/>
    </xf>
    <xf numFmtId="0" fontId="20" fillId="0" borderId="0" xfId="0" applyFont="1" applyFill="1" applyBorder="1" applyAlignment="1">
      <alignment horizontal="left" vertical="top" wrapText="1"/>
    </xf>
    <xf numFmtId="0" fontId="18" fillId="9" borderId="2" xfId="0" applyFont="1" applyFill="1" applyBorder="1" applyAlignment="1">
      <alignment vertical="top" wrapText="1"/>
    </xf>
    <xf numFmtId="0" fontId="19" fillId="9" borderId="2" xfId="0" applyFont="1" applyFill="1" applyBorder="1" applyAlignment="1">
      <alignment vertical="top" wrapText="1"/>
    </xf>
    <xf numFmtId="0" fontId="17" fillId="10" borderId="2" xfId="0" applyFont="1" applyFill="1" applyBorder="1" applyAlignment="1">
      <alignment vertical="top" wrapText="1"/>
    </xf>
    <xf numFmtId="0" fontId="11" fillId="0" borderId="2" xfId="0" applyNumberFormat="1" applyFont="1" applyFill="1" applyBorder="1" applyAlignment="1">
      <alignment vertical="center"/>
    </xf>
    <xf numFmtId="0" fontId="13" fillId="0" borderId="0" xfId="0" applyFont="1"/>
    <xf numFmtId="3" fontId="11" fillId="3" borderId="0" xfId="0" applyNumberFormat="1" applyFont="1" applyFill="1" applyAlignment="1">
      <alignment horizontal="right"/>
    </xf>
    <xf numFmtId="164" fontId="11" fillId="4" borderId="0" xfId="0" applyNumberFormat="1" applyFont="1" applyFill="1" applyAlignment="1">
      <alignment horizontal="right"/>
    </xf>
    <xf numFmtId="3" fontId="9" fillId="2" borderId="32" xfId="0" applyNumberFormat="1" applyFont="1" applyFill="1" applyBorder="1"/>
    <xf numFmtId="3" fontId="9" fillId="2" borderId="33" xfId="0" applyNumberFormat="1" applyFont="1" applyFill="1" applyBorder="1"/>
    <xf numFmtId="3" fontId="9" fillId="2" borderId="34" xfId="0" applyNumberFormat="1" applyFont="1" applyFill="1" applyBorder="1"/>
    <xf numFmtId="3" fontId="9" fillId="0" borderId="2" xfId="0" applyNumberFormat="1" applyFont="1" applyBorder="1"/>
    <xf numFmtId="3" fontId="9" fillId="0" borderId="36" xfId="0" applyNumberFormat="1" applyFont="1" applyBorder="1"/>
    <xf numFmtId="0" fontId="11" fillId="3" borderId="6" xfId="0" applyFont="1" applyFill="1" applyBorder="1" applyAlignment="1">
      <alignment wrapText="1"/>
    </xf>
    <xf numFmtId="3" fontId="9" fillId="0" borderId="37" xfId="0" applyNumberFormat="1" applyFont="1" applyBorder="1"/>
    <xf numFmtId="3" fontId="9" fillId="0" borderId="38" xfId="0" applyNumberFormat="1" applyFont="1" applyBorder="1"/>
    <xf numFmtId="3" fontId="9" fillId="0" borderId="39" xfId="0" applyNumberFormat="1" applyFont="1" applyBorder="1"/>
    <xf numFmtId="0" fontId="0" fillId="0" borderId="0" xfId="0" applyFill="1" applyAlignment="1">
      <alignment horizontal="center" vertical="top"/>
    </xf>
    <xf numFmtId="0" fontId="0" fillId="0" borderId="0" xfId="0" applyFill="1"/>
    <xf numFmtId="0" fontId="2" fillId="3" borderId="29" xfId="0" applyFont="1" applyFill="1" applyBorder="1" applyAlignment="1"/>
    <xf numFmtId="0" fontId="0" fillId="3" borderId="29" xfId="0" applyFill="1" applyBorder="1" applyAlignment="1"/>
    <xf numFmtId="0" fontId="0" fillId="3" borderId="7" xfId="0" applyFill="1" applyBorder="1" applyAlignment="1"/>
    <xf numFmtId="0" fontId="1" fillId="2" borderId="40" xfId="0" applyFont="1" applyFill="1" applyBorder="1" applyAlignment="1">
      <alignment horizontal="center" wrapText="1"/>
    </xf>
    <xf numFmtId="0" fontId="0" fillId="2" borderId="2" xfId="0" applyFill="1" applyBorder="1" applyAlignment="1">
      <alignment horizontal="center" wrapText="1"/>
    </xf>
    <xf numFmtId="0" fontId="0" fillId="2" borderId="2" xfId="0" applyFill="1" applyBorder="1" applyAlignment="1">
      <alignment wrapText="1"/>
    </xf>
    <xf numFmtId="0" fontId="1" fillId="2" borderId="28" xfId="0" applyFont="1" applyFill="1" applyBorder="1" applyAlignment="1">
      <alignment horizontal="center" wrapText="1"/>
    </xf>
    <xf numFmtId="0" fontId="0" fillId="2" borderId="4" xfId="0" applyFill="1" applyBorder="1" applyAlignment="1">
      <alignment horizontal="center" wrapText="1"/>
    </xf>
    <xf numFmtId="0" fontId="0" fillId="2" borderId="4" xfId="0" applyFill="1" applyBorder="1" applyAlignment="1">
      <alignment wrapText="1"/>
    </xf>
    <xf numFmtId="0" fontId="9" fillId="0" borderId="13" xfId="0" applyFont="1" applyBorder="1" applyAlignment="1">
      <alignment vertical="top"/>
    </xf>
    <xf numFmtId="0" fontId="9" fillId="0" borderId="14" xfId="0" applyFont="1" applyBorder="1" applyAlignment="1">
      <alignment vertical="top"/>
    </xf>
    <xf numFmtId="0" fontId="9" fillId="0" borderId="15" xfId="0" applyFont="1" applyBorder="1" applyAlignment="1">
      <alignment vertical="top"/>
    </xf>
    <xf numFmtId="0" fontId="9" fillId="0" borderId="16" xfId="0" applyFont="1" applyBorder="1" applyAlignment="1">
      <alignment vertical="top"/>
    </xf>
    <xf numFmtId="0" fontId="9" fillId="0" borderId="0" xfId="0" applyFont="1" applyBorder="1" applyAlignment="1">
      <alignment vertical="top"/>
    </xf>
    <xf numFmtId="0" fontId="9" fillId="0" borderId="17" xfId="0" applyFont="1" applyBorder="1" applyAlignment="1">
      <alignment vertical="top"/>
    </xf>
    <xf numFmtId="0" fontId="9" fillId="0" borderId="18" xfId="0" applyFont="1" applyBorder="1" applyAlignment="1">
      <alignment vertical="top"/>
    </xf>
    <xf numFmtId="0" fontId="9" fillId="0" borderId="19" xfId="0" applyFont="1" applyBorder="1" applyAlignment="1">
      <alignment vertical="top"/>
    </xf>
    <xf numFmtId="0" fontId="9" fillId="0" borderId="20" xfId="0" applyFont="1" applyBorder="1" applyAlignment="1">
      <alignment vertical="top"/>
    </xf>
    <xf numFmtId="0" fontId="11" fillId="0" borderId="0" xfId="0" applyFont="1" applyAlignment="1">
      <alignment horizontal="right"/>
    </xf>
    <xf numFmtId="0" fontId="9" fillId="0" borderId="41" xfId="0" applyFont="1" applyFill="1" applyBorder="1" applyAlignment="1">
      <alignment horizontal="left" vertical="top" wrapText="1"/>
    </xf>
    <xf numFmtId="0" fontId="0" fillId="0" borderId="42"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xf numFmtId="0" fontId="16" fillId="0" borderId="41" xfId="0" applyFont="1" applyFill="1" applyBorder="1" applyAlignment="1">
      <alignment horizontal="left" vertical="top"/>
    </xf>
    <xf numFmtId="0" fontId="0" fillId="0" borderId="42" xfId="0" applyBorder="1" applyAlignment="1">
      <alignment horizontal="left" vertical="top"/>
    </xf>
    <xf numFmtId="0" fontId="0" fillId="0" borderId="43" xfId="0" applyBorder="1" applyAlignment="1">
      <alignment horizontal="left" vertical="top"/>
    </xf>
    <xf numFmtId="0" fontId="17" fillId="6" borderId="41" xfId="0" applyFont="1" applyFill="1" applyBorder="1" applyAlignment="1">
      <alignment horizontal="left" vertical="top" wrapText="1"/>
    </xf>
    <xf numFmtId="0" fontId="17" fillId="6" borderId="42" xfId="0" applyFont="1" applyFill="1" applyBorder="1" applyAlignment="1">
      <alignment horizontal="left" vertical="top" wrapText="1"/>
    </xf>
    <xf numFmtId="0" fontId="17" fillId="6" borderId="43" xfId="0" applyFont="1" applyFill="1" applyBorder="1" applyAlignment="1">
      <alignment horizontal="left" vertical="top" wrapText="1"/>
    </xf>
    <xf numFmtId="0" fontId="19" fillId="0" borderId="41" xfId="0" applyFont="1" applyBorder="1" applyAlignment="1">
      <alignment horizontal="left" vertical="top" wrapText="1"/>
    </xf>
    <xf numFmtId="0" fontId="19" fillId="0" borderId="43" xfId="0" applyFont="1" applyBorder="1" applyAlignment="1">
      <alignment horizontal="left" vertical="top" wrapText="1"/>
    </xf>
    <xf numFmtId="0" fontId="22" fillId="0" borderId="41" xfId="0" applyFont="1" applyFill="1" applyBorder="1" applyAlignment="1">
      <alignment horizontal="left" vertical="top" wrapText="1"/>
    </xf>
    <xf numFmtId="0" fontId="17" fillId="8" borderId="41" xfId="0" applyFont="1" applyFill="1" applyBorder="1" applyAlignment="1">
      <alignment horizontal="left" vertical="top" wrapText="1"/>
    </xf>
    <xf numFmtId="0" fontId="17" fillId="8" borderId="42" xfId="0" applyFont="1" applyFill="1" applyBorder="1" applyAlignment="1">
      <alignment horizontal="left" vertical="top" wrapText="1"/>
    </xf>
    <xf numFmtId="0" fontId="17" fillId="8" borderId="43" xfId="0" applyFont="1" applyFill="1" applyBorder="1" applyAlignment="1">
      <alignment horizontal="left" vertical="top" wrapText="1"/>
    </xf>
    <xf numFmtId="0" fontId="17" fillId="10" borderId="2" xfId="0" applyFont="1" applyFill="1" applyBorder="1" applyAlignment="1">
      <alignment horizontal="left" vertical="top" wrapText="1"/>
    </xf>
    <xf numFmtId="10" fontId="1" fillId="0" borderId="0" xfId="0" applyNumberFormat="1" applyFont="1" applyFill="1"/>
    <xf numFmtId="10" fontId="1" fillId="11" borderId="7" xfId="0" applyNumberFormat="1"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19" sqref="C19"/>
    </sheetView>
  </sheetViews>
  <sheetFormatPr defaultRowHeight="12.5" x14ac:dyDescent="0.25"/>
  <sheetData>
    <row r="1" spans="1:1" x14ac:dyDescent="0.25">
      <c r="A1" t="s">
        <v>199</v>
      </c>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53"/>
  <sheetViews>
    <sheetView tabSelected="1" topLeftCell="A29" workbookViewId="0">
      <selection activeCell="D60" sqref="D60"/>
    </sheetView>
  </sheetViews>
  <sheetFormatPr defaultRowHeight="12.5" x14ac:dyDescent="0.25"/>
  <cols>
    <col min="1" max="1" width="40.81640625" customWidth="1"/>
    <col min="2" max="2" width="9.54296875" customWidth="1"/>
  </cols>
  <sheetData>
    <row r="1" spans="1:6" ht="13" x14ac:dyDescent="0.3">
      <c r="A1" s="1" t="s">
        <v>25</v>
      </c>
      <c r="B1" s="1"/>
    </row>
    <row r="2" spans="1:6" ht="13" x14ac:dyDescent="0.3">
      <c r="A2" s="1"/>
      <c r="B2" s="1"/>
    </row>
    <row r="3" spans="1:6" ht="13" x14ac:dyDescent="0.3">
      <c r="A3" s="1" t="s">
        <v>100</v>
      </c>
      <c r="B3" s="41"/>
    </row>
    <row r="4" spans="1:6" ht="13" x14ac:dyDescent="0.3">
      <c r="A4" s="1"/>
      <c r="B4" s="41"/>
    </row>
    <row r="5" spans="1:6" ht="13" x14ac:dyDescent="0.3">
      <c r="A5" s="1" t="s">
        <v>101</v>
      </c>
      <c r="B5" s="41"/>
    </row>
    <row r="6" spans="1:6" ht="13" x14ac:dyDescent="0.3">
      <c r="A6" s="1"/>
      <c r="B6" s="41"/>
    </row>
    <row r="7" spans="1:6" ht="13" x14ac:dyDescent="0.3">
      <c r="A7" s="1" t="s">
        <v>102</v>
      </c>
      <c r="B7" s="41"/>
    </row>
    <row r="8" spans="1:6" ht="13" x14ac:dyDescent="0.3">
      <c r="A8" s="1"/>
      <c r="B8" s="1"/>
    </row>
    <row r="9" spans="1:6" ht="13" x14ac:dyDescent="0.3">
      <c r="B9" s="1" t="s">
        <v>7</v>
      </c>
      <c r="C9" s="1" t="s">
        <v>1</v>
      </c>
      <c r="D9" s="1" t="s">
        <v>2</v>
      </c>
      <c r="E9" s="1" t="s">
        <v>3</v>
      </c>
      <c r="F9" s="1" t="s">
        <v>4</v>
      </c>
    </row>
    <row r="10" spans="1:6" x14ac:dyDescent="0.25">
      <c r="B10" s="4"/>
      <c r="C10" s="4"/>
      <c r="D10" s="4"/>
      <c r="E10" s="4"/>
      <c r="F10" s="4"/>
    </row>
    <row r="11" spans="1:6" ht="13" x14ac:dyDescent="0.3">
      <c r="A11" s="43" t="s">
        <v>54</v>
      </c>
      <c r="B11" s="44"/>
      <c r="C11" s="44"/>
      <c r="D11" s="44"/>
      <c r="E11" s="44"/>
      <c r="F11" s="45"/>
    </row>
    <row r="12" spans="1:6" x14ac:dyDescent="0.25">
      <c r="A12" s="46" t="s">
        <v>26</v>
      </c>
      <c r="B12" s="13"/>
      <c r="C12" s="13"/>
      <c r="D12" s="13"/>
      <c r="E12" s="13"/>
      <c r="F12" s="47"/>
    </row>
    <row r="13" spans="1:6" x14ac:dyDescent="0.25">
      <c r="A13" s="46" t="s">
        <v>27</v>
      </c>
      <c r="B13" s="13"/>
      <c r="C13" s="13"/>
      <c r="D13" s="13"/>
      <c r="E13" s="13"/>
      <c r="F13" s="47"/>
    </row>
    <row r="14" spans="1:6" x14ac:dyDescent="0.25">
      <c r="A14" s="46" t="s">
        <v>62</v>
      </c>
      <c r="B14" s="13">
        <f>SUM(B12:B13)</f>
        <v>0</v>
      </c>
      <c r="C14" s="13">
        <f>SUM(C12:C13)</f>
        <v>0</v>
      </c>
      <c r="D14" s="13">
        <f>SUM(D12:D13)</f>
        <v>0</v>
      </c>
      <c r="E14" s="13">
        <f>SUM(E12:E13)</f>
        <v>0</v>
      </c>
      <c r="F14" s="47">
        <f>SUM(F12:F13)</f>
        <v>0</v>
      </c>
    </row>
    <row r="15" spans="1:6" x14ac:dyDescent="0.25">
      <c r="A15" s="48"/>
      <c r="B15" s="13"/>
      <c r="C15" s="13"/>
      <c r="D15" s="13"/>
      <c r="E15" s="13"/>
      <c r="F15" s="47"/>
    </row>
    <row r="16" spans="1:6" x14ac:dyDescent="0.25">
      <c r="A16" s="48" t="s">
        <v>55</v>
      </c>
      <c r="B16" s="13"/>
      <c r="C16" s="13"/>
      <c r="D16" s="13"/>
      <c r="E16" s="13"/>
      <c r="F16" s="47"/>
    </row>
    <row r="17" spans="1:6" x14ac:dyDescent="0.25">
      <c r="A17" s="48" t="s">
        <v>51</v>
      </c>
      <c r="B17" s="13"/>
      <c r="C17" s="13"/>
      <c r="D17" s="13"/>
      <c r="E17" s="13"/>
      <c r="F17" s="47"/>
    </row>
    <row r="18" spans="1:6" x14ac:dyDescent="0.25">
      <c r="A18" s="48" t="s">
        <v>52</v>
      </c>
      <c r="B18" s="13"/>
      <c r="C18" s="13"/>
      <c r="D18" s="13"/>
      <c r="E18" s="13"/>
      <c r="F18" s="47"/>
    </row>
    <row r="19" spans="1:6" x14ac:dyDescent="0.25">
      <c r="A19" s="48" t="s">
        <v>53</v>
      </c>
      <c r="B19" s="13">
        <f>SUM(B17:B18)</f>
        <v>0</v>
      </c>
      <c r="C19" s="13">
        <f>SUM(C17:C18)</f>
        <v>0</v>
      </c>
      <c r="D19" s="13">
        <f>SUM(D17:D18)</f>
        <v>0</v>
      </c>
      <c r="E19" s="13">
        <f>SUM(E17:E18)</f>
        <v>0</v>
      </c>
      <c r="F19" s="47">
        <f>SUM(F17:F18)</f>
        <v>0</v>
      </c>
    </row>
    <row r="20" spans="1:6" x14ac:dyDescent="0.25">
      <c r="A20" s="48"/>
      <c r="B20" s="13"/>
      <c r="C20" s="13"/>
      <c r="D20" s="13"/>
      <c r="E20" s="13"/>
      <c r="F20" s="47"/>
    </row>
    <row r="21" spans="1:6" ht="13" x14ac:dyDescent="0.3">
      <c r="A21" s="49" t="s">
        <v>28</v>
      </c>
      <c r="B21" s="50">
        <f>B14-B19</f>
        <v>0</v>
      </c>
      <c r="C21" s="50">
        <f>C14-C19</f>
        <v>0</v>
      </c>
      <c r="D21" s="50">
        <f>D14-D19</f>
        <v>0</v>
      </c>
      <c r="E21" s="50">
        <f>E14-E19</f>
        <v>0</v>
      </c>
      <c r="F21" s="51">
        <f>F14-F19</f>
        <v>0</v>
      </c>
    </row>
    <row r="22" spans="1:6" x14ac:dyDescent="0.25">
      <c r="B22" s="4"/>
      <c r="C22" s="4"/>
      <c r="D22" s="4"/>
      <c r="E22" s="4"/>
      <c r="F22" s="4"/>
    </row>
    <row r="23" spans="1:6" ht="13" x14ac:dyDescent="0.3">
      <c r="A23" s="43" t="s">
        <v>59</v>
      </c>
      <c r="B23" s="44"/>
      <c r="C23" s="44"/>
      <c r="D23" s="44"/>
      <c r="E23" s="44"/>
      <c r="F23" s="45"/>
    </row>
    <row r="24" spans="1:6" x14ac:dyDescent="0.25">
      <c r="A24" s="46" t="s">
        <v>29</v>
      </c>
      <c r="B24" s="52"/>
      <c r="C24" s="53"/>
      <c r="D24" s="53"/>
      <c r="E24" s="53"/>
      <c r="F24" s="54"/>
    </row>
    <row r="25" spans="1:6" x14ac:dyDescent="0.25">
      <c r="A25" s="46" t="s">
        <v>30</v>
      </c>
      <c r="B25" s="29"/>
      <c r="C25" s="13"/>
      <c r="D25" s="13"/>
      <c r="E25" s="13"/>
      <c r="F25" s="47"/>
    </row>
    <row r="26" spans="1:6" x14ac:dyDescent="0.25">
      <c r="A26" s="46" t="s">
        <v>31</v>
      </c>
      <c r="B26" s="29"/>
      <c r="C26" s="13"/>
      <c r="D26" s="13"/>
      <c r="E26" s="13"/>
      <c r="F26" s="47"/>
    </row>
    <row r="27" spans="1:6" x14ac:dyDescent="0.25">
      <c r="A27" s="46" t="s">
        <v>33</v>
      </c>
      <c r="B27" s="29"/>
      <c r="C27" s="13"/>
      <c r="D27" s="13"/>
      <c r="E27" s="13"/>
      <c r="F27" s="47"/>
    </row>
    <row r="28" spans="1:6" x14ac:dyDescent="0.25">
      <c r="A28" s="46" t="s">
        <v>34</v>
      </c>
      <c r="B28" s="29"/>
      <c r="C28" s="13"/>
      <c r="D28" s="13"/>
      <c r="E28" s="13"/>
      <c r="F28" s="47"/>
    </row>
    <row r="29" spans="1:6" x14ac:dyDescent="0.25">
      <c r="A29" s="46" t="s">
        <v>35</v>
      </c>
      <c r="B29" s="29"/>
      <c r="C29" s="13"/>
      <c r="D29" s="13"/>
      <c r="E29" s="13"/>
      <c r="F29" s="47"/>
    </row>
    <row r="30" spans="1:6" x14ac:dyDescent="0.25">
      <c r="A30" s="46" t="s">
        <v>56</v>
      </c>
      <c r="B30" s="29"/>
      <c r="C30" s="13"/>
      <c r="D30" s="13"/>
      <c r="E30" s="13"/>
      <c r="F30" s="47"/>
    </row>
    <row r="31" spans="1:6" x14ac:dyDescent="0.25">
      <c r="A31" s="46" t="s">
        <v>56</v>
      </c>
      <c r="B31" s="29"/>
      <c r="C31" s="13"/>
      <c r="D31" s="13"/>
      <c r="E31" s="13"/>
      <c r="F31" s="47"/>
    </row>
    <row r="32" spans="1:6" ht="13" x14ac:dyDescent="0.3">
      <c r="A32" s="55" t="s">
        <v>36</v>
      </c>
      <c r="B32" s="50">
        <f>B25+B26+B27+B28+B29+B30+B31-B24</f>
        <v>0</v>
      </c>
      <c r="C32" s="50">
        <f>C25+C26+C27+C28+C29+C30+C31-C24</f>
        <v>0</v>
      </c>
      <c r="D32" s="50">
        <f>D25+D26+D27+D28+D29+D30+D31-D24</f>
        <v>0</v>
      </c>
      <c r="E32" s="50">
        <f>E25+E26+E27+E28+E29+E30+E31-E24</f>
        <v>0</v>
      </c>
      <c r="F32" s="51">
        <f>F25+F26+F27+F28+F29+F30+F31-F24</f>
        <v>0</v>
      </c>
    </row>
    <row r="33" spans="1:6" x14ac:dyDescent="0.25">
      <c r="A33" s="27"/>
      <c r="B33" s="4"/>
      <c r="C33" s="4"/>
      <c r="D33" s="4"/>
      <c r="E33" s="4"/>
      <c r="F33" s="4"/>
    </row>
    <row r="34" spans="1:6" ht="13" x14ac:dyDescent="0.3">
      <c r="A34" s="56" t="s">
        <v>37</v>
      </c>
      <c r="B34" s="44"/>
      <c r="C34" s="44"/>
      <c r="D34" s="44"/>
      <c r="E34" s="44"/>
      <c r="F34" s="45"/>
    </row>
    <row r="35" spans="1:6" x14ac:dyDescent="0.25">
      <c r="A35" s="46" t="s">
        <v>38</v>
      </c>
      <c r="B35" s="13"/>
      <c r="C35" s="13"/>
      <c r="D35" s="13"/>
      <c r="E35" s="13"/>
      <c r="F35" s="47"/>
    </row>
    <row r="36" spans="1:6" x14ac:dyDescent="0.25">
      <c r="A36" s="46" t="s">
        <v>39</v>
      </c>
      <c r="B36" s="13"/>
      <c r="C36" s="13"/>
      <c r="D36" s="13"/>
      <c r="E36" s="13"/>
      <c r="F36" s="47"/>
    </row>
    <row r="37" spans="1:6" x14ac:dyDescent="0.25">
      <c r="A37" s="46" t="s">
        <v>40</v>
      </c>
      <c r="B37" s="13"/>
      <c r="C37" s="13"/>
      <c r="D37" s="13"/>
      <c r="E37" s="13"/>
      <c r="F37" s="47"/>
    </row>
    <row r="38" spans="1:6" ht="13" x14ac:dyDescent="0.3">
      <c r="A38" s="55" t="s">
        <v>41</v>
      </c>
      <c r="B38" s="50">
        <f>SUM(B35:B37)</f>
        <v>0</v>
      </c>
      <c r="C38" s="50">
        <f>SUM(C35:C37)</f>
        <v>0</v>
      </c>
      <c r="D38" s="50">
        <f>SUM(D35:D37)</f>
        <v>0</v>
      </c>
      <c r="E38" s="50">
        <f>SUM(E35:E37)</f>
        <v>0</v>
      </c>
      <c r="F38" s="51">
        <f>SUM(F35:F37)</f>
        <v>0</v>
      </c>
    </row>
    <row r="39" spans="1:6" x14ac:dyDescent="0.25">
      <c r="A39" s="27"/>
      <c r="B39" s="4"/>
      <c r="C39" s="4"/>
      <c r="D39" s="4"/>
      <c r="E39" s="4"/>
      <c r="F39" s="4"/>
    </row>
    <row r="40" spans="1:6" x14ac:dyDescent="0.25">
      <c r="B40" s="4"/>
      <c r="C40" s="4"/>
      <c r="D40" s="4"/>
      <c r="E40" s="4"/>
      <c r="F40" s="4"/>
    </row>
    <row r="41" spans="1:6" ht="13" x14ac:dyDescent="0.3">
      <c r="A41" s="43" t="s">
        <v>42</v>
      </c>
      <c r="B41" s="44"/>
      <c r="C41" s="44"/>
      <c r="D41" s="44"/>
      <c r="E41" s="44"/>
      <c r="F41" s="45"/>
    </row>
    <row r="42" spans="1:6" x14ac:dyDescent="0.25">
      <c r="A42" s="46" t="s">
        <v>30</v>
      </c>
      <c r="B42" s="13"/>
      <c r="C42" s="13"/>
      <c r="D42" s="13"/>
      <c r="E42" s="13"/>
      <c r="F42" s="47"/>
    </row>
    <row r="43" spans="1:6" x14ac:dyDescent="0.25">
      <c r="A43" s="46" t="s">
        <v>31</v>
      </c>
      <c r="B43" s="13"/>
      <c r="C43" s="13"/>
      <c r="D43" s="13"/>
      <c r="E43" s="13"/>
      <c r="F43" s="47"/>
    </row>
    <row r="44" spans="1:6" x14ac:dyDescent="0.25">
      <c r="A44" s="46" t="s">
        <v>32</v>
      </c>
      <c r="B44" s="13"/>
      <c r="C44" s="13"/>
      <c r="D44" s="13"/>
      <c r="E44" s="13"/>
      <c r="F44" s="47"/>
    </row>
    <row r="45" spans="1:6" x14ac:dyDescent="0.25">
      <c r="A45" s="46" t="s">
        <v>33</v>
      </c>
      <c r="B45" s="13"/>
      <c r="C45" s="13"/>
      <c r="D45" s="13"/>
      <c r="E45" s="13"/>
      <c r="F45" s="47"/>
    </row>
    <row r="46" spans="1:6" x14ac:dyDescent="0.25">
      <c r="A46" s="46" t="s">
        <v>34</v>
      </c>
      <c r="B46" s="13"/>
      <c r="C46" s="13"/>
      <c r="D46" s="13"/>
      <c r="E46" s="13"/>
      <c r="F46" s="47"/>
    </row>
    <row r="47" spans="1:6" x14ac:dyDescent="0.25">
      <c r="A47" s="46" t="s">
        <v>35</v>
      </c>
      <c r="B47" s="13"/>
      <c r="C47" s="13"/>
      <c r="D47" s="13"/>
      <c r="E47" s="13"/>
      <c r="F47" s="47"/>
    </row>
    <row r="48" spans="1:6" ht="13" x14ac:dyDescent="0.3">
      <c r="A48" s="57" t="s">
        <v>45</v>
      </c>
      <c r="B48" s="58"/>
      <c r="C48" s="58">
        <f>SUM(C42:C47)</f>
        <v>0</v>
      </c>
      <c r="D48" s="58">
        <f>SUM(D42:D47)</f>
        <v>0</v>
      </c>
      <c r="E48" s="58">
        <f>SUM(E42:E47)</f>
        <v>0</v>
      </c>
      <c r="F48" s="59"/>
    </row>
    <row r="49" spans="1:6" x14ac:dyDescent="0.25">
      <c r="A49" s="48"/>
      <c r="B49" s="13"/>
      <c r="C49" s="13"/>
      <c r="D49" s="13"/>
      <c r="E49" s="13"/>
      <c r="F49" s="47"/>
    </row>
    <row r="50" spans="1:6" ht="13" x14ac:dyDescent="0.3">
      <c r="A50" s="55" t="s">
        <v>44</v>
      </c>
      <c r="B50" s="50"/>
      <c r="C50" s="50">
        <f>C32+C38-C48</f>
        <v>0</v>
      </c>
      <c r="D50" s="50">
        <f>D32+D38-D48</f>
        <v>0</v>
      </c>
      <c r="E50" s="50">
        <f>E32+E38-E48</f>
        <v>0</v>
      </c>
      <c r="F50" s="51"/>
    </row>
    <row r="51" spans="1:6" x14ac:dyDescent="0.25">
      <c r="B51" s="4"/>
      <c r="C51" s="4"/>
      <c r="D51" s="4"/>
      <c r="E51" s="4"/>
      <c r="F51" s="4"/>
    </row>
    <row r="53" spans="1:6" ht="13" x14ac:dyDescent="0.3">
      <c r="A53" s="1" t="s">
        <v>166</v>
      </c>
      <c r="B53" s="184">
        <v>3.3000000000000002E-2</v>
      </c>
    </row>
  </sheetData>
  <phoneticPr fontId="0" type="noConversion"/>
  <pageMargins left="0.75" right="0.75" top="1" bottom="1" header="0.5" footer="0.5"/>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64"/>
  <sheetViews>
    <sheetView workbookViewId="0">
      <selection activeCell="E30" sqref="E30"/>
    </sheetView>
  </sheetViews>
  <sheetFormatPr defaultRowHeight="13" x14ac:dyDescent="0.3"/>
  <cols>
    <col min="1" max="1" width="32.453125" customWidth="1"/>
    <col min="2" max="5" width="9.1796875" style="4"/>
    <col min="6" max="6" width="3.26953125" customWidth="1"/>
    <col min="7" max="7" width="4.26953125" customWidth="1"/>
    <col min="9" max="9" width="12.54296875" customWidth="1"/>
    <col min="10" max="10" width="10.54296875" customWidth="1"/>
    <col min="11" max="11" width="10.1796875" customWidth="1"/>
    <col min="12" max="12" width="10.26953125" style="1" customWidth="1"/>
    <col min="13" max="13" width="13.26953125" customWidth="1"/>
    <col min="14" max="14" width="12.453125" style="1" customWidth="1"/>
  </cols>
  <sheetData>
    <row r="1" spans="1:14" s="2" customFormat="1" ht="15.75" customHeight="1" thickBot="1" x14ac:dyDescent="0.45">
      <c r="A1" s="6" t="s">
        <v>89</v>
      </c>
      <c r="B1" s="3"/>
      <c r="C1" s="3"/>
      <c r="D1" s="3"/>
      <c r="E1" s="3"/>
      <c r="H1" s="15" t="s">
        <v>18</v>
      </c>
      <c r="I1" s="16"/>
      <c r="J1" s="148"/>
      <c r="K1" s="149"/>
      <c r="L1" s="149"/>
      <c r="M1" s="149"/>
      <c r="N1" s="150"/>
    </row>
    <row r="2" spans="1:14" s="2" customFormat="1" ht="15.75" customHeight="1" x14ac:dyDescent="0.4">
      <c r="A2" s="6"/>
      <c r="B2" s="3"/>
      <c r="C2" s="3"/>
      <c r="D2" s="3"/>
      <c r="E2" s="3"/>
      <c r="H2" s="23"/>
      <c r="I2" s="24"/>
      <c r="J2" s="25"/>
      <c r="K2" s="26"/>
      <c r="L2" s="26"/>
      <c r="M2" s="26"/>
      <c r="N2" s="26"/>
    </row>
    <row r="3" spans="1:14" s="2" customFormat="1" ht="15.75" customHeight="1" x14ac:dyDescent="0.4">
      <c r="A3" s="39" t="s">
        <v>24</v>
      </c>
      <c r="B3" s="40"/>
      <c r="C3" s="3"/>
      <c r="D3" s="3"/>
      <c r="E3" s="3"/>
      <c r="H3" s="23" t="s">
        <v>43</v>
      </c>
      <c r="I3" s="24"/>
      <c r="J3" s="25"/>
      <c r="K3" s="26" t="s">
        <v>57</v>
      </c>
      <c r="L3" s="26"/>
      <c r="M3" s="26"/>
      <c r="N3" s="26"/>
    </row>
    <row r="4" spans="1:14" s="2" customFormat="1" ht="15.75" customHeight="1" x14ac:dyDescent="0.4">
      <c r="A4" s="6"/>
      <c r="B4" s="3"/>
      <c r="C4" s="3"/>
      <c r="D4" s="3"/>
      <c r="E4" s="3"/>
      <c r="H4" s="23"/>
      <c r="I4" s="24"/>
      <c r="J4" s="25"/>
      <c r="K4" s="26"/>
      <c r="L4" s="26"/>
      <c r="M4" s="26"/>
      <c r="N4" s="26"/>
    </row>
    <row r="5" spans="1:14" s="2" customFormat="1" ht="15.75" customHeight="1" x14ac:dyDescent="0.4">
      <c r="A5" s="39" t="s">
        <v>46</v>
      </c>
      <c r="B5" s="42"/>
      <c r="C5" s="3"/>
      <c r="D5" s="3"/>
      <c r="E5" s="3"/>
      <c r="H5" s="23"/>
      <c r="I5" s="24"/>
      <c r="J5" s="25"/>
      <c r="K5" s="26"/>
      <c r="L5" s="26"/>
      <c r="M5" s="26"/>
      <c r="N5" s="26"/>
    </row>
    <row r="7" spans="1:14" ht="13.5" thickBot="1" x14ac:dyDescent="0.35">
      <c r="G7" s="1" t="s">
        <v>8</v>
      </c>
    </row>
    <row r="8" spans="1:14" ht="12.75" customHeight="1" thickBot="1" x14ac:dyDescent="0.35">
      <c r="A8" s="5" t="s">
        <v>58</v>
      </c>
      <c r="B8" s="85" t="s">
        <v>7</v>
      </c>
      <c r="C8" s="86" t="s">
        <v>1</v>
      </c>
      <c r="D8" s="86" t="s">
        <v>2</v>
      </c>
      <c r="E8" s="85" t="s">
        <v>3</v>
      </c>
      <c r="G8" s="151" t="s">
        <v>23</v>
      </c>
      <c r="H8" s="151" t="s">
        <v>5</v>
      </c>
      <c r="I8" s="151" t="s">
        <v>19</v>
      </c>
      <c r="J8" s="151" t="s">
        <v>6</v>
      </c>
      <c r="K8" s="151" t="s">
        <v>0</v>
      </c>
      <c r="L8" s="151" t="s">
        <v>22</v>
      </c>
      <c r="M8" s="151" t="s">
        <v>20</v>
      </c>
      <c r="N8" s="154" t="s">
        <v>13</v>
      </c>
    </row>
    <row r="9" spans="1:14" ht="12.75" customHeight="1" x14ac:dyDescent="0.25">
      <c r="A9" s="83" t="str">
        <f>Detaljkalkyl!A32</f>
        <v>Kalkylerad driftskostnad</v>
      </c>
      <c r="B9" s="84">
        <f>Detaljkalkyl!B32</f>
        <v>0</v>
      </c>
      <c r="C9" s="84">
        <f>Detaljkalkyl!C32</f>
        <v>0</v>
      </c>
      <c r="D9" s="84">
        <f>Detaljkalkyl!D32</f>
        <v>0</v>
      </c>
      <c r="E9" s="84">
        <f>Detaljkalkyl!E32</f>
        <v>0</v>
      </c>
      <c r="G9" s="152"/>
      <c r="H9" s="152"/>
      <c r="I9" s="152"/>
      <c r="J9" s="152"/>
      <c r="K9" s="152"/>
      <c r="L9" s="152"/>
      <c r="M9" s="152"/>
      <c r="N9" s="155"/>
    </row>
    <row r="10" spans="1:14" ht="12.5" x14ac:dyDescent="0.25">
      <c r="A10" s="32" t="str">
        <f>Detaljkalkyl!A38</f>
        <v>Kalkylerad avvecklingskostnad</v>
      </c>
      <c r="B10" s="33">
        <f>Detaljkalkyl!B38</f>
        <v>0</v>
      </c>
      <c r="C10" s="33">
        <f>Detaljkalkyl!C38</f>
        <v>0</v>
      </c>
      <c r="D10" s="33">
        <f>Detaljkalkyl!D38</f>
        <v>0</v>
      </c>
      <c r="E10" s="33">
        <f>Detaljkalkyl!E38</f>
        <v>0</v>
      </c>
      <c r="G10" s="153"/>
      <c r="H10" s="153"/>
      <c r="I10" s="153"/>
      <c r="J10" s="153"/>
      <c r="K10" s="153"/>
      <c r="L10" s="153"/>
      <c r="M10" s="153"/>
      <c r="N10" s="156"/>
    </row>
    <row r="11" spans="1:14" x14ac:dyDescent="0.3">
      <c r="A11" s="32" t="str">
        <f>Detaljkalkyl!A48</f>
        <v>Summa driftskostnad idag</v>
      </c>
      <c r="B11" s="33">
        <f>Detaljkalkyl!B48</f>
        <v>0</v>
      </c>
      <c r="C11" s="33">
        <f>-Detaljkalkyl!C48</f>
        <v>0</v>
      </c>
      <c r="D11" s="33">
        <f>-Detaljkalkyl!D48</f>
        <v>0</v>
      </c>
      <c r="E11" s="33">
        <f>-Detaljkalkyl!E48</f>
        <v>0</v>
      </c>
      <c r="G11" s="22">
        <v>0</v>
      </c>
      <c r="H11" s="7"/>
      <c r="I11" s="7"/>
      <c r="J11" s="7">
        <f>B15-B21</f>
        <v>0</v>
      </c>
      <c r="K11" s="7"/>
      <c r="L11" s="8"/>
      <c r="M11" s="8">
        <f>B12</f>
        <v>0</v>
      </c>
      <c r="N11" s="10">
        <f>L11+M11</f>
        <v>0</v>
      </c>
    </row>
    <row r="12" spans="1:14" ht="13.5" thickBot="1" x14ac:dyDescent="0.35">
      <c r="A12" s="18" t="s">
        <v>61</v>
      </c>
      <c r="B12" s="19">
        <f>SUM(B9:B11)</f>
        <v>0</v>
      </c>
      <c r="C12" s="19">
        <f>SUM(C9:C11)</f>
        <v>0</v>
      </c>
      <c r="D12" s="19">
        <f>SUM(D9:D11)</f>
        <v>0</v>
      </c>
      <c r="E12" s="19">
        <f>SUM(E9:E11)</f>
        <v>0</v>
      </c>
      <c r="G12" s="22">
        <v>1</v>
      </c>
      <c r="H12" s="7">
        <f>J11</f>
        <v>0</v>
      </c>
      <c r="I12" s="7">
        <f>B28</f>
        <v>0</v>
      </c>
      <c r="J12" s="7">
        <f>H12-I12+B16</f>
        <v>0</v>
      </c>
      <c r="K12" s="7">
        <f t="shared" ref="K12:K21" si="0">J11*$B$23</f>
        <v>0</v>
      </c>
      <c r="L12" s="8">
        <f>K12+I12</f>
        <v>0</v>
      </c>
      <c r="M12" s="8">
        <f>C12</f>
        <v>0</v>
      </c>
      <c r="N12" s="10">
        <f>L12+M12</f>
        <v>0</v>
      </c>
    </row>
    <row r="13" spans="1:14" ht="13.5" thickBot="1" x14ac:dyDescent="0.35">
      <c r="G13" s="22">
        <v>2</v>
      </c>
      <c r="H13" s="7">
        <f t="shared" ref="H13:H21" si="1">J12</f>
        <v>0</v>
      </c>
      <c r="I13" s="7">
        <f t="shared" ref="I13:I42" si="2">B29</f>
        <v>0</v>
      </c>
      <c r="J13" s="7">
        <f>H13-I13+B17</f>
        <v>0</v>
      </c>
      <c r="K13" s="7">
        <f t="shared" si="0"/>
        <v>0</v>
      </c>
      <c r="L13" s="8">
        <f t="shared" ref="L13:L21" si="3">K13+I13</f>
        <v>0</v>
      </c>
      <c r="M13" s="8">
        <f>D12</f>
        <v>0</v>
      </c>
      <c r="N13" s="10">
        <f t="shared" ref="N13:N21" si="4">L13+M13</f>
        <v>0</v>
      </c>
    </row>
    <row r="14" spans="1:14" ht="13.5" thickBot="1" x14ac:dyDescent="0.35">
      <c r="A14" s="5" t="s">
        <v>16</v>
      </c>
      <c r="B14" s="89"/>
      <c r="C14" s="28"/>
      <c r="D14" s="28"/>
      <c r="E14" s="28"/>
      <c r="G14" s="22">
        <v>3</v>
      </c>
      <c r="H14" s="7">
        <f t="shared" si="1"/>
        <v>0</v>
      </c>
      <c r="I14" s="7">
        <f t="shared" si="2"/>
        <v>0</v>
      </c>
      <c r="J14" s="7">
        <f>H14-I14+B18</f>
        <v>0</v>
      </c>
      <c r="K14" s="7">
        <f t="shared" si="0"/>
        <v>0</v>
      </c>
      <c r="L14" s="8">
        <f t="shared" si="3"/>
        <v>0</v>
      </c>
      <c r="M14" s="8">
        <f t="shared" ref="M14:M50" si="5">$E$12</f>
        <v>0</v>
      </c>
      <c r="N14" s="10">
        <f t="shared" si="4"/>
        <v>0</v>
      </c>
    </row>
    <row r="15" spans="1:14" x14ac:dyDescent="0.3">
      <c r="A15" s="87" t="s">
        <v>9</v>
      </c>
      <c r="B15" s="88">
        <f>Detaljkalkyl!B21</f>
        <v>0</v>
      </c>
      <c r="C15" s="29"/>
      <c r="D15" s="29"/>
      <c r="E15" s="29"/>
      <c r="G15" s="22">
        <v>4</v>
      </c>
      <c r="H15" s="7">
        <f t="shared" si="1"/>
        <v>0</v>
      </c>
      <c r="I15" s="7">
        <f t="shared" si="2"/>
        <v>0</v>
      </c>
      <c r="J15" s="7">
        <f>H15-I15+B19</f>
        <v>0</v>
      </c>
      <c r="K15" s="7">
        <f t="shared" si="0"/>
        <v>0</v>
      </c>
      <c r="L15" s="8">
        <f t="shared" si="3"/>
        <v>0</v>
      </c>
      <c r="M15" s="8">
        <f t="shared" si="5"/>
        <v>0</v>
      </c>
      <c r="N15" s="10">
        <f t="shared" si="4"/>
        <v>0</v>
      </c>
    </row>
    <row r="16" spans="1:14" x14ac:dyDescent="0.3">
      <c r="A16" s="9" t="s">
        <v>14</v>
      </c>
      <c r="B16" s="20">
        <f>Detaljkalkyl!C21</f>
        <v>0</v>
      </c>
      <c r="C16" s="29"/>
      <c r="D16" s="29"/>
      <c r="E16" s="29"/>
      <c r="G16" s="22">
        <v>5</v>
      </c>
      <c r="H16" s="7">
        <f t="shared" si="1"/>
        <v>0</v>
      </c>
      <c r="I16" s="7">
        <f t="shared" si="2"/>
        <v>0</v>
      </c>
      <c r="J16" s="7">
        <f t="shared" ref="J16:J21" si="6">H16-I16</f>
        <v>0</v>
      </c>
      <c r="K16" s="7">
        <f t="shared" si="0"/>
        <v>0</v>
      </c>
      <c r="L16" s="8">
        <f t="shared" si="3"/>
        <v>0</v>
      </c>
      <c r="M16" s="8">
        <f t="shared" si="5"/>
        <v>0</v>
      </c>
      <c r="N16" s="10">
        <f t="shared" si="4"/>
        <v>0</v>
      </c>
    </row>
    <row r="17" spans="1:14" x14ac:dyDescent="0.3">
      <c r="A17" s="9" t="s">
        <v>15</v>
      </c>
      <c r="B17" s="20">
        <f>Detaljkalkyl!D21</f>
        <v>0</v>
      </c>
      <c r="C17" s="29"/>
      <c r="D17" s="29"/>
      <c r="E17" s="29"/>
      <c r="G17" s="22">
        <v>6</v>
      </c>
      <c r="H17" s="7">
        <f t="shared" si="1"/>
        <v>0</v>
      </c>
      <c r="I17" s="7">
        <f t="shared" si="2"/>
        <v>0</v>
      </c>
      <c r="J17" s="7">
        <f t="shared" si="6"/>
        <v>0</v>
      </c>
      <c r="K17" s="7">
        <f t="shared" si="0"/>
        <v>0</v>
      </c>
      <c r="L17" s="8">
        <f t="shared" si="3"/>
        <v>0</v>
      </c>
      <c r="M17" s="8">
        <f t="shared" si="5"/>
        <v>0</v>
      </c>
      <c r="N17" s="10">
        <f t="shared" si="4"/>
        <v>0</v>
      </c>
    </row>
    <row r="18" spans="1:14" x14ac:dyDescent="0.3">
      <c r="A18" s="9" t="s">
        <v>47</v>
      </c>
      <c r="B18" s="20">
        <f>Detaljkalkyl!E21</f>
        <v>0</v>
      </c>
      <c r="C18" s="29"/>
      <c r="D18" s="29"/>
      <c r="E18" s="29"/>
      <c r="G18" s="22">
        <v>7</v>
      </c>
      <c r="H18" s="7">
        <f t="shared" si="1"/>
        <v>0</v>
      </c>
      <c r="I18" s="7">
        <f t="shared" si="2"/>
        <v>0</v>
      </c>
      <c r="J18" s="7">
        <f t="shared" si="6"/>
        <v>0</v>
      </c>
      <c r="K18" s="7">
        <f t="shared" si="0"/>
        <v>0</v>
      </c>
      <c r="L18" s="8">
        <f t="shared" si="3"/>
        <v>0</v>
      </c>
      <c r="M18" s="8">
        <f t="shared" si="5"/>
        <v>0</v>
      </c>
      <c r="N18" s="10">
        <f t="shared" si="4"/>
        <v>0</v>
      </c>
    </row>
    <row r="19" spans="1:14" ht="13.5" thickBot="1" x14ac:dyDescent="0.35">
      <c r="A19" s="11" t="s">
        <v>48</v>
      </c>
      <c r="B19" s="21">
        <f>Detaljkalkyl!F21</f>
        <v>0</v>
      </c>
      <c r="C19" s="29"/>
      <c r="D19" s="29"/>
      <c r="E19" s="29"/>
      <c r="G19" s="22">
        <v>8</v>
      </c>
      <c r="H19" s="7">
        <f t="shared" si="1"/>
        <v>0</v>
      </c>
      <c r="I19" s="7">
        <f t="shared" si="2"/>
        <v>0</v>
      </c>
      <c r="J19" s="7">
        <f t="shared" si="6"/>
        <v>0</v>
      </c>
      <c r="K19" s="7">
        <f t="shared" si="0"/>
        <v>0</v>
      </c>
      <c r="L19" s="8">
        <f t="shared" si="3"/>
        <v>0</v>
      </c>
      <c r="M19" s="8">
        <f t="shared" si="5"/>
        <v>0</v>
      </c>
      <c r="N19" s="10">
        <f t="shared" si="4"/>
        <v>0</v>
      </c>
    </row>
    <row r="20" spans="1:14" ht="13.5" thickBot="1" x14ac:dyDescent="0.35">
      <c r="A20" s="12"/>
      <c r="B20" s="13"/>
      <c r="C20" s="13"/>
      <c r="D20" s="13"/>
      <c r="E20" s="13"/>
      <c r="G20" s="22">
        <v>9</v>
      </c>
      <c r="H20" s="7">
        <f t="shared" si="1"/>
        <v>0</v>
      </c>
      <c r="I20" s="7">
        <f t="shared" si="2"/>
        <v>0</v>
      </c>
      <c r="J20" s="7">
        <f t="shared" si="6"/>
        <v>0</v>
      </c>
      <c r="K20" s="7">
        <f t="shared" si="0"/>
        <v>0</v>
      </c>
      <c r="L20" s="8">
        <f t="shared" si="3"/>
        <v>0</v>
      </c>
      <c r="M20" s="8">
        <f t="shared" si="5"/>
        <v>0</v>
      </c>
      <c r="N20" s="10">
        <f t="shared" si="4"/>
        <v>0</v>
      </c>
    </row>
    <row r="21" spans="1:14" ht="13.5" thickBot="1" x14ac:dyDescent="0.35">
      <c r="A21" s="14" t="s">
        <v>21</v>
      </c>
      <c r="B21" s="17">
        <f>Detaljkalkyl!B19</f>
        <v>0</v>
      </c>
      <c r="C21" s="28"/>
      <c r="D21" s="28"/>
      <c r="E21" s="28"/>
      <c r="G21" s="22">
        <v>10</v>
      </c>
      <c r="H21" s="7">
        <f t="shared" si="1"/>
        <v>0</v>
      </c>
      <c r="I21" s="7">
        <f t="shared" si="2"/>
        <v>0</v>
      </c>
      <c r="J21" s="7">
        <f t="shared" si="6"/>
        <v>0</v>
      </c>
      <c r="K21" s="7">
        <f t="shared" si="0"/>
        <v>0</v>
      </c>
      <c r="L21" s="8">
        <f t="shared" si="3"/>
        <v>0</v>
      </c>
      <c r="M21" s="8">
        <f t="shared" si="5"/>
        <v>0</v>
      </c>
      <c r="N21" s="10">
        <f t="shared" si="4"/>
        <v>0</v>
      </c>
    </row>
    <row r="22" spans="1:14" ht="13.5" thickBot="1" x14ac:dyDescent="0.35">
      <c r="A22" s="34"/>
      <c r="B22" s="35"/>
      <c r="C22" s="28"/>
      <c r="D22" s="28"/>
      <c r="E22" s="28"/>
      <c r="G22" s="22">
        <v>11</v>
      </c>
      <c r="H22" s="7">
        <f t="shared" ref="H22:H42" si="7">J21</f>
        <v>0</v>
      </c>
      <c r="I22" s="7">
        <f t="shared" si="2"/>
        <v>0</v>
      </c>
      <c r="J22" s="7">
        <f t="shared" ref="J22:J42" si="8">H22-I22</f>
        <v>0</v>
      </c>
      <c r="K22" s="7">
        <f t="shared" ref="K22:K50" si="9">J21*$B$23</f>
        <v>0</v>
      </c>
      <c r="L22" s="8">
        <f t="shared" ref="L22:L42" si="10">K22+I22</f>
        <v>0</v>
      </c>
      <c r="M22" s="8">
        <f t="shared" si="5"/>
        <v>0</v>
      </c>
      <c r="N22" s="10">
        <f t="shared" ref="N22:N42" si="11">L22+M22</f>
        <v>0</v>
      </c>
    </row>
    <row r="23" spans="1:14" ht="13.5" thickBot="1" x14ac:dyDescent="0.35">
      <c r="A23" s="5" t="s">
        <v>166</v>
      </c>
      <c r="B23" s="185">
        <v>3.3000000000000002E-2</v>
      </c>
      <c r="C23" s="30"/>
      <c r="D23" s="30"/>
      <c r="E23" s="30"/>
      <c r="G23" s="22">
        <v>12</v>
      </c>
      <c r="H23" s="7">
        <f t="shared" si="7"/>
        <v>0</v>
      </c>
      <c r="I23" s="7">
        <f t="shared" si="2"/>
        <v>0</v>
      </c>
      <c r="J23" s="7">
        <f t="shared" si="8"/>
        <v>0</v>
      </c>
      <c r="K23" s="7">
        <f t="shared" si="9"/>
        <v>0</v>
      </c>
      <c r="L23" s="8">
        <f t="shared" si="10"/>
        <v>0</v>
      </c>
      <c r="M23" s="8">
        <f t="shared" si="5"/>
        <v>0</v>
      </c>
      <c r="N23" s="10">
        <f t="shared" si="11"/>
        <v>0</v>
      </c>
    </row>
    <row r="24" spans="1:14" ht="13.5" thickBot="1" x14ac:dyDescent="0.35">
      <c r="C24" s="28"/>
      <c r="D24" s="28"/>
      <c r="E24" s="28"/>
      <c r="G24" s="22">
        <v>13</v>
      </c>
      <c r="H24" s="7">
        <f t="shared" si="7"/>
        <v>0</v>
      </c>
      <c r="I24" s="7">
        <f t="shared" si="2"/>
        <v>0</v>
      </c>
      <c r="J24" s="7">
        <f t="shared" si="8"/>
        <v>0</v>
      </c>
      <c r="K24" s="7">
        <f t="shared" si="9"/>
        <v>0</v>
      </c>
      <c r="L24" s="8">
        <f t="shared" si="10"/>
        <v>0</v>
      </c>
      <c r="M24" s="8">
        <f t="shared" si="5"/>
        <v>0</v>
      </c>
      <c r="N24" s="10">
        <f t="shared" si="11"/>
        <v>0</v>
      </c>
    </row>
    <row r="25" spans="1:14" ht="13.5" thickBot="1" x14ac:dyDescent="0.35">
      <c r="A25" s="5" t="s">
        <v>17</v>
      </c>
      <c r="B25" s="36">
        <v>33</v>
      </c>
      <c r="C25" s="30"/>
      <c r="D25" s="30"/>
      <c r="E25" s="30"/>
      <c r="G25" s="22">
        <v>14</v>
      </c>
      <c r="H25" s="7">
        <f t="shared" si="7"/>
        <v>0</v>
      </c>
      <c r="I25" s="7">
        <f t="shared" si="2"/>
        <v>0</v>
      </c>
      <c r="J25" s="7">
        <f t="shared" si="8"/>
        <v>0</v>
      </c>
      <c r="K25" s="7">
        <f t="shared" si="9"/>
        <v>0</v>
      </c>
      <c r="L25" s="8">
        <f t="shared" si="10"/>
        <v>0</v>
      </c>
      <c r="M25" s="8">
        <f t="shared" si="5"/>
        <v>0</v>
      </c>
      <c r="N25" s="10">
        <f t="shared" si="11"/>
        <v>0</v>
      </c>
    </row>
    <row r="26" spans="1:14" ht="13.5" thickBot="1" x14ac:dyDescent="0.35">
      <c r="C26" s="28"/>
      <c r="D26" s="28"/>
      <c r="E26" s="28"/>
      <c r="G26" s="22">
        <v>15</v>
      </c>
      <c r="H26" s="7">
        <f t="shared" si="7"/>
        <v>0</v>
      </c>
      <c r="I26" s="7">
        <f t="shared" si="2"/>
        <v>0</v>
      </c>
      <c r="J26" s="7">
        <f t="shared" si="8"/>
        <v>0</v>
      </c>
      <c r="K26" s="7">
        <f t="shared" si="9"/>
        <v>0</v>
      </c>
      <c r="L26" s="8">
        <f t="shared" si="10"/>
        <v>0</v>
      </c>
      <c r="M26" s="8">
        <f t="shared" si="5"/>
        <v>0</v>
      </c>
      <c r="N26" s="10">
        <f t="shared" si="11"/>
        <v>0</v>
      </c>
    </row>
    <row r="27" spans="1:14" ht="13.5" thickBot="1" x14ac:dyDescent="0.35">
      <c r="A27" s="37" t="s">
        <v>60</v>
      </c>
      <c r="B27" s="38"/>
      <c r="C27" s="29"/>
      <c r="D27" s="29"/>
      <c r="E27" s="29"/>
      <c r="G27" s="22">
        <v>16</v>
      </c>
      <c r="H27" s="7">
        <f t="shared" si="7"/>
        <v>0</v>
      </c>
      <c r="I27" s="7">
        <f t="shared" si="2"/>
        <v>0</v>
      </c>
      <c r="J27" s="7">
        <f t="shared" si="8"/>
        <v>0</v>
      </c>
      <c r="K27" s="7">
        <f t="shared" si="9"/>
        <v>0</v>
      </c>
      <c r="L27" s="8">
        <f t="shared" si="10"/>
        <v>0</v>
      </c>
      <c r="M27" s="8">
        <f t="shared" si="5"/>
        <v>0</v>
      </c>
      <c r="N27" s="10">
        <f t="shared" si="11"/>
        <v>0</v>
      </c>
    </row>
    <row r="28" spans="1:14" x14ac:dyDescent="0.3">
      <c r="A28" s="87" t="s">
        <v>10</v>
      </c>
      <c r="B28" s="88">
        <f>B15/B25</f>
        <v>0</v>
      </c>
      <c r="C28" s="29"/>
      <c r="D28" s="29"/>
      <c r="E28" s="29"/>
      <c r="G28" s="22">
        <v>17</v>
      </c>
      <c r="H28" s="7">
        <f t="shared" si="7"/>
        <v>0</v>
      </c>
      <c r="I28" s="7">
        <f t="shared" si="2"/>
        <v>0</v>
      </c>
      <c r="J28" s="7">
        <f t="shared" si="8"/>
        <v>0</v>
      </c>
      <c r="K28" s="7">
        <f t="shared" si="9"/>
        <v>0</v>
      </c>
      <c r="L28" s="8">
        <f t="shared" si="10"/>
        <v>0</v>
      </c>
      <c r="M28" s="8">
        <f t="shared" si="5"/>
        <v>0</v>
      </c>
      <c r="N28" s="10">
        <f t="shared" si="11"/>
        <v>0</v>
      </c>
    </row>
    <row r="29" spans="1:14" x14ac:dyDescent="0.3">
      <c r="A29" s="9" t="s">
        <v>11</v>
      </c>
      <c r="B29" s="20">
        <f>($B$15/$B$25)+($B$16/$B$25)</f>
        <v>0</v>
      </c>
      <c r="C29" s="29"/>
      <c r="D29" s="29"/>
      <c r="E29" s="29"/>
      <c r="G29" s="22">
        <v>18</v>
      </c>
      <c r="H29" s="7">
        <f t="shared" si="7"/>
        <v>0</v>
      </c>
      <c r="I29" s="7">
        <f t="shared" si="2"/>
        <v>0</v>
      </c>
      <c r="J29" s="7">
        <f t="shared" si="8"/>
        <v>0</v>
      </c>
      <c r="K29" s="7">
        <f t="shared" si="9"/>
        <v>0</v>
      </c>
      <c r="L29" s="8">
        <f t="shared" si="10"/>
        <v>0</v>
      </c>
      <c r="M29" s="8">
        <f t="shared" si="5"/>
        <v>0</v>
      </c>
      <c r="N29" s="10">
        <f t="shared" si="11"/>
        <v>0</v>
      </c>
    </row>
    <row r="30" spans="1:14" x14ac:dyDescent="0.3">
      <c r="A30" s="9" t="s">
        <v>12</v>
      </c>
      <c r="B30" s="20">
        <f>($B$15/$B$25)+($B$16/$B$25)+($B$17/$B$25)</f>
        <v>0</v>
      </c>
      <c r="C30" s="29"/>
      <c r="D30" s="29"/>
      <c r="E30" s="29"/>
      <c r="G30" s="22">
        <v>19</v>
      </c>
      <c r="H30" s="7">
        <f t="shared" si="7"/>
        <v>0</v>
      </c>
      <c r="I30" s="7">
        <f t="shared" si="2"/>
        <v>0</v>
      </c>
      <c r="J30" s="7">
        <f t="shared" si="8"/>
        <v>0</v>
      </c>
      <c r="K30" s="7">
        <f t="shared" si="9"/>
        <v>0</v>
      </c>
      <c r="L30" s="8">
        <f t="shared" si="10"/>
        <v>0</v>
      </c>
      <c r="M30" s="8">
        <f t="shared" si="5"/>
        <v>0</v>
      </c>
      <c r="N30" s="10">
        <f t="shared" si="11"/>
        <v>0</v>
      </c>
    </row>
    <row r="31" spans="1:14" x14ac:dyDescent="0.3">
      <c r="A31" s="9" t="s">
        <v>49</v>
      </c>
      <c r="B31" s="20">
        <f>($B$15/$B$25)+($B$16/$B$25)+($B$17/$B$25)+($B$18/$B$25)</f>
        <v>0</v>
      </c>
      <c r="C31" s="29"/>
      <c r="D31" s="29"/>
      <c r="E31" s="29"/>
      <c r="G31" s="22">
        <v>20</v>
      </c>
      <c r="H31" s="7">
        <f t="shared" si="7"/>
        <v>0</v>
      </c>
      <c r="I31" s="7">
        <f t="shared" si="2"/>
        <v>0</v>
      </c>
      <c r="J31" s="7">
        <f t="shared" si="8"/>
        <v>0</v>
      </c>
      <c r="K31" s="7">
        <f t="shared" si="9"/>
        <v>0</v>
      </c>
      <c r="L31" s="8">
        <f t="shared" si="10"/>
        <v>0</v>
      </c>
      <c r="M31" s="8">
        <f t="shared" si="5"/>
        <v>0</v>
      </c>
      <c r="N31" s="10">
        <f t="shared" si="11"/>
        <v>0</v>
      </c>
    </row>
    <row r="32" spans="1:14" x14ac:dyDescent="0.3">
      <c r="A32" s="9" t="s">
        <v>50</v>
      </c>
      <c r="B32" s="20">
        <f>($B$15/$B$25)+($B$16/$B$25)+($B$17/$B$25)+($B$18/$B$25)+($B$19/$B$25)</f>
        <v>0</v>
      </c>
      <c r="C32" s="29"/>
      <c r="D32" s="29"/>
      <c r="E32" s="29"/>
      <c r="G32" s="22">
        <v>21</v>
      </c>
      <c r="H32" s="7">
        <f t="shared" si="7"/>
        <v>0</v>
      </c>
      <c r="I32" s="7">
        <f t="shared" si="2"/>
        <v>0</v>
      </c>
      <c r="J32" s="7">
        <f t="shared" si="8"/>
        <v>0</v>
      </c>
      <c r="K32" s="7">
        <f t="shared" si="9"/>
        <v>0</v>
      </c>
      <c r="L32" s="8">
        <f t="shared" si="10"/>
        <v>0</v>
      </c>
      <c r="M32" s="8">
        <f t="shared" si="5"/>
        <v>0</v>
      </c>
      <c r="N32" s="10">
        <f t="shared" si="11"/>
        <v>0</v>
      </c>
    </row>
    <row r="33" spans="1:14" x14ac:dyDescent="0.3">
      <c r="A33" s="9" t="s">
        <v>67</v>
      </c>
      <c r="B33" s="20">
        <f t="shared" ref="B33:B60" si="12">($B$15/$B$25)+($B$16/$B$25)+($B$17/$B$25)+($B$18/$B$25)+($B$19/$B$25)</f>
        <v>0</v>
      </c>
      <c r="C33" s="29"/>
      <c r="D33" s="29"/>
      <c r="E33" s="29"/>
      <c r="G33" s="22">
        <v>22</v>
      </c>
      <c r="H33" s="7">
        <f t="shared" si="7"/>
        <v>0</v>
      </c>
      <c r="I33" s="7">
        <f t="shared" si="2"/>
        <v>0</v>
      </c>
      <c r="J33" s="7">
        <f t="shared" si="8"/>
        <v>0</v>
      </c>
      <c r="K33" s="7">
        <f t="shared" si="9"/>
        <v>0</v>
      </c>
      <c r="L33" s="8">
        <f t="shared" si="10"/>
        <v>0</v>
      </c>
      <c r="M33" s="8">
        <f t="shared" si="5"/>
        <v>0</v>
      </c>
      <c r="N33" s="10">
        <f t="shared" si="11"/>
        <v>0</v>
      </c>
    </row>
    <row r="34" spans="1:14" x14ac:dyDescent="0.3">
      <c r="A34" s="9" t="s">
        <v>68</v>
      </c>
      <c r="B34" s="20">
        <f t="shared" si="12"/>
        <v>0</v>
      </c>
      <c r="C34" s="29"/>
      <c r="D34" s="29"/>
      <c r="E34" s="29"/>
      <c r="G34" s="22">
        <v>23</v>
      </c>
      <c r="H34" s="7">
        <f t="shared" si="7"/>
        <v>0</v>
      </c>
      <c r="I34" s="7">
        <f t="shared" si="2"/>
        <v>0</v>
      </c>
      <c r="J34" s="7">
        <f t="shared" si="8"/>
        <v>0</v>
      </c>
      <c r="K34" s="7">
        <f t="shared" si="9"/>
        <v>0</v>
      </c>
      <c r="L34" s="8">
        <f t="shared" si="10"/>
        <v>0</v>
      </c>
      <c r="M34" s="8">
        <f t="shared" si="5"/>
        <v>0</v>
      </c>
      <c r="N34" s="10">
        <f t="shared" si="11"/>
        <v>0</v>
      </c>
    </row>
    <row r="35" spans="1:14" x14ac:dyDescent="0.3">
      <c r="A35" s="9" t="s">
        <v>69</v>
      </c>
      <c r="B35" s="20">
        <f t="shared" si="12"/>
        <v>0</v>
      </c>
      <c r="C35" s="29"/>
      <c r="D35" s="29"/>
      <c r="E35" s="29"/>
      <c r="G35" s="22">
        <v>24</v>
      </c>
      <c r="H35" s="7">
        <f t="shared" si="7"/>
        <v>0</v>
      </c>
      <c r="I35" s="7">
        <f t="shared" si="2"/>
        <v>0</v>
      </c>
      <c r="J35" s="7">
        <f t="shared" si="8"/>
        <v>0</v>
      </c>
      <c r="K35" s="7">
        <f t="shared" si="9"/>
        <v>0</v>
      </c>
      <c r="L35" s="8">
        <f t="shared" si="10"/>
        <v>0</v>
      </c>
      <c r="M35" s="8">
        <f t="shared" si="5"/>
        <v>0</v>
      </c>
      <c r="N35" s="10">
        <f t="shared" si="11"/>
        <v>0</v>
      </c>
    </row>
    <row r="36" spans="1:14" x14ac:dyDescent="0.3">
      <c r="A36" s="9" t="s">
        <v>70</v>
      </c>
      <c r="B36" s="20">
        <f t="shared" si="12"/>
        <v>0</v>
      </c>
      <c r="C36" s="29"/>
      <c r="D36" s="29"/>
      <c r="E36" s="29"/>
      <c r="G36" s="22">
        <v>25</v>
      </c>
      <c r="H36" s="7">
        <f t="shared" si="7"/>
        <v>0</v>
      </c>
      <c r="I36" s="7">
        <f t="shared" si="2"/>
        <v>0</v>
      </c>
      <c r="J36" s="7">
        <f t="shared" si="8"/>
        <v>0</v>
      </c>
      <c r="K36" s="7">
        <f t="shared" si="9"/>
        <v>0</v>
      </c>
      <c r="L36" s="8">
        <f t="shared" si="10"/>
        <v>0</v>
      </c>
      <c r="M36" s="8">
        <f t="shared" si="5"/>
        <v>0</v>
      </c>
      <c r="N36" s="10">
        <f t="shared" si="11"/>
        <v>0</v>
      </c>
    </row>
    <row r="37" spans="1:14" x14ac:dyDescent="0.3">
      <c r="A37" s="9" t="s">
        <v>71</v>
      </c>
      <c r="B37" s="20">
        <f t="shared" si="12"/>
        <v>0</v>
      </c>
      <c r="C37" s="29"/>
      <c r="D37" s="29"/>
      <c r="E37" s="29"/>
      <c r="G37" s="22">
        <v>26</v>
      </c>
      <c r="H37" s="7">
        <f t="shared" si="7"/>
        <v>0</v>
      </c>
      <c r="I37" s="7">
        <f t="shared" si="2"/>
        <v>0</v>
      </c>
      <c r="J37" s="7">
        <f t="shared" si="8"/>
        <v>0</v>
      </c>
      <c r="K37" s="7">
        <f t="shared" si="9"/>
        <v>0</v>
      </c>
      <c r="L37" s="8">
        <f t="shared" si="10"/>
        <v>0</v>
      </c>
      <c r="M37" s="8">
        <f t="shared" si="5"/>
        <v>0</v>
      </c>
      <c r="N37" s="10">
        <f t="shared" si="11"/>
        <v>0</v>
      </c>
    </row>
    <row r="38" spans="1:14" x14ac:dyDescent="0.3">
      <c r="A38" s="9" t="s">
        <v>72</v>
      </c>
      <c r="B38" s="20">
        <f t="shared" si="12"/>
        <v>0</v>
      </c>
      <c r="C38" s="29"/>
      <c r="D38" s="29"/>
      <c r="E38" s="29"/>
      <c r="G38" s="22">
        <v>27</v>
      </c>
      <c r="H38" s="7">
        <f t="shared" si="7"/>
        <v>0</v>
      </c>
      <c r="I38" s="7">
        <f t="shared" si="2"/>
        <v>0</v>
      </c>
      <c r="J38" s="7">
        <f t="shared" si="8"/>
        <v>0</v>
      </c>
      <c r="K38" s="7">
        <f t="shared" si="9"/>
        <v>0</v>
      </c>
      <c r="L38" s="8">
        <f t="shared" si="10"/>
        <v>0</v>
      </c>
      <c r="M38" s="8">
        <f t="shared" si="5"/>
        <v>0</v>
      </c>
      <c r="N38" s="10">
        <f t="shared" si="11"/>
        <v>0</v>
      </c>
    </row>
    <row r="39" spans="1:14" x14ac:dyDescent="0.3">
      <c r="A39" s="9" t="s">
        <v>73</v>
      </c>
      <c r="B39" s="20">
        <f t="shared" si="12"/>
        <v>0</v>
      </c>
      <c r="C39" s="29"/>
      <c r="D39" s="29"/>
      <c r="E39" s="29"/>
      <c r="G39" s="22">
        <v>28</v>
      </c>
      <c r="H39" s="7">
        <f t="shared" si="7"/>
        <v>0</v>
      </c>
      <c r="I39" s="7">
        <f t="shared" si="2"/>
        <v>0</v>
      </c>
      <c r="J39" s="7">
        <f t="shared" si="8"/>
        <v>0</v>
      </c>
      <c r="K39" s="7">
        <f t="shared" si="9"/>
        <v>0</v>
      </c>
      <c r="L39" s="8">
        <f t="shared" si="10"/>
        <v>0</v>
      </c>
      <c r="M39" s="8">
        <f t="shared" si="5"/>
        <v>0</v>
      </c>
      <c r="N39" s="10">
        <f t="shared" si="11"/>
        <v>0</v>
      </c>
    </row>
    <row r="40" spans="1:14" x14ac:dyDescent="0.3">
      <c r="A40" s="9" t="s">
        <v>74</v>
      </c>
      <c r="B40" s="20">
        <f t="shared" si="12"/>
        <v>0</v>
      </c>
      <c r="C40" s="29"/>
      <c r="D40" s="29"/>
      <c r="E40" s="29"/>
      <c r="G40" s="22">
        <v>29</v>
      </c>
      <c r="H40" s="7">
        <f t="shared" si="7"/>
        <v>0</v>
      </c>
      <c r="I40" s="7">
        <f t="shared" si="2"/>
        <v>0</v>
      </c>
      <c r="J40" s="7">
        <f t="shared" si="8"/>
        <v>0</v>
      </c>
      <c r="K40" s="7">
        <f t="shared" si="9"/>
        <v>0</v>
      </c>
      <c r="L40" s="8">
        <f t="shared" si="10"/>
        <v>0</v>
      </c>
      <c r="M40" s="8">
        <f t="shared" si="5"/>
        <v>0</v>
      </c>
      <c r="N40" s="10">
        <f t="shared" si="11"/>
        <v>0</v>
      </c>
    </row>
    <row r="41" spans="1:14" x14ac:dyDescent="0.3">
      <c r="A41" s="9" t="s">
        <v>75</v>
      </c>
      <c r="B41" s="20">
        <f t="shared" si="12"/>
        <v>0</v>
      </c>
      <c r="C41" s="29"/>
      <c r="D41" s="29"/>
      <c r="E41" s="29"/>
      <c r="G41" s="22">
        <v>30</v>
      </c>
      <c r="H41" s="7">
        <f t="shared" si="7"/>
        <v>0</v>
      </c>
      <c r="I41" s="7">
        <f t="shared" si="2"/>
        <v>0</v>
      </c>
      <c r="J41" s="7">
        <f t="shared" si="8"/>
        <v>0</v>
      </c>
      <c r="K41" s="7">
        <f t="shared" si="9"/>
        <v>0</v>
      </c>
      <c r="L41" s="8">
        <f t="shared" si="10"/>
        <v>0</v>
      </c>
      <c r="M41" s="8">
        <f t="shared" si="5"/>
        <v>0</v>
      </c>
      <c r="N41" s="10">
        <f t="shared" si="11"/>
        <v>0</v>
      </c>
    </row>
    <row r="42" spans="1:14" x14ac:dyDescent="0.3">
      <c r="A42" s="9" t="s">
        <v>76</v>
      </c>
      <c r="B42" s="20">
        <f t="shared" si="12"/>
        <v>0</v>
      </c>
      <c r="C42" s="29"/>
      <c r="D42" s="29"/>
      <c r="E42" s="29"/>
      <c r="G42" s="22">
        <v>31</v>
      </c>
      <c r="H42" s="7">
        <f t="shared" si="7"/>
        <v>0</v>
      </c>
      <c r="I42" s="7">
        <f t="shared" si="2"/>
        <v>0</v>
      </c>
      <c r="J42" s="7">
        <f t="shared" si="8"/>
        <v>0</v>
      </c>
      <c r="K42" s="7">
        <f t="shared" si="9"/>
        <v>0</v>
      </c>
      <c r="L42" s="8">
        <f t="shared" si="10"/>
        <v>0</v>
      </c>
      <c r="M42" s="8">
        <f t="shared" si="5"/>
        <v>0</v>
      </c>
      <c r="N42" s="10">
        <f t="shared" si="11"/>
        <v>0</v>
      </c>
    </row>
    <row r="43" spans="1:14" x14ac:dyDescent="0.3">
      <c r="A43" s="9" t="s">
        <v>77</v>
      </c>
      <c r="B43" s="20">
        <f t="shared" si="12"/>
        <v>0</v>
      </c>
      <c r="C43" s="29"/>
      <c r="D43" s="29"/>
      <c r="E43" s="29"/>
      <c r="G43" s="22">
        <v>32</v>
      </c>
      <c r="H43" s="7">
        <f t="shared" ref="H43:H50" si="13">J42</f>
        <v>0</v>
      </c>
      <c r="I43" s="7">
        <f t="shared" ref="I43:I50" si="14">B59</f>
        <v>0</v>
      </c>
      <c r="J43" s="7">
        <f t="shared" ref="J43:J50" si="15">H43-I43</f>
        <v>0</v>
      </c>
      <c r="K43" s="7">
        <f t="shared" si="9"/>
        <v>0</v>
      </c>
      <c r="L43" s="8">
        <f t="shared" ref="L43:L50" si="16">K43+I43</f>
        <v>0</v>
      </c>
      <c r="M43" s="8">
        <f t="shared" si="5"/>
        <v>0</v>
      </c>
      <c r="N43" s="10">
        <f t="shared" ref="N43:N50" si="17">L43+M43</f>
        <v>0</v>
      </c>
    </row>
    <row r="44" spans="1:14" x14ac:dyDescent="0.3">
      <c r="A44" s="9" t="s">
        <v>78</v>
      </c>
      <c r="B44" s="20">
        <f t="shared" si="12"/>
        <v>0</v>
      </c>
      <c r="C44" s="29"/>
      <c r="D44" s="29"/>
      <c r="E44" s="29"/>
      <c r="G44" s="22">
        <v>33</v>
      </c>
      <c r="H44" s="7">
        <f t="shared" si="13"/>
        <v>0</v>
      </c>
      <c r="I44" s="7">
        <f t="shared" si="14"/>
        <v>0</v>
      </c>
      <c r="J44" s="7">
        <f t="shared" si="15"/>
        <v>0</v>
      </c>
      <c r="K44" s="7">
        <f t="shared" si="9"/>
        <v>0</v>
      </c>
      <c r="L44" s="8">
        <f t="shared" si="16"/>
        <v>0</v>
      </c>
      <c r="M44" s="8">
        <f t="shared" si="5"/>
        <v>0</v>
      </c>
      <c r="N44" s="10">
        <f t="shared" si="17"/>
        <v>0</v>
      </c>
    </row>
    <row r="45" spans="1:14" x14ac:dyDescent="0.3">
      <c r="A45" s="9" t="s">
        <v>79</v>
      </c>
      <c r="B45" s="20">
        <f t="shared" si="12"/>
        <v>0</v>
      </c>
      <c r="C45" s="29"/>
      <c r="D45" s="29"/>
      <c r="E45" s="29"/>
      <c r="G45" s="22">
        <v>34</v>
      </c>
      <c r="H45" s="7">
        <f t="shared" si="13"/>
        <v>0</v>
      </c>
      <c r="I45" s="7">
        <f t="shared" si="14"/>
        <v>0</v>
      </c>
      <c r="J45" s="7">
        <f t="shared" si="15"/>
        <v>0</v>
      </c>
      <c r="K45" s="7">
        <f t="shared" si="9"/>
        <v>0</v>
      </c>
      <c r="L45" s="8">
        <f t="shared" si="16"/>
        <v>0</v>
      </c>
      <c r="M45" s="8">
        <f t="shared" si="5"/>
        <v>0</v>
      </c>
      <c r="N45" s="10">
        <f t="shared" si="17"/>
        <v>0</v>
      </c>
    </row>
    <row r="46" spans="1:14" x14ac:dyDescent="0.3">
      <c r="A46" s="9" t="s">
        <v>80</v>
      </c>
      <c r="B46" s="20">
        <f t="shared" si="12"/>
        <v>0</v>
      </c>
      <c r="C46" s="29"/>
      <c r="D46" s="29"/>
      <c r="E46" s="29"/>
      <c r="G46" s="22">
        <v>35</v>
      </c>
      <c r="H46" s="7">
        <f t="shared" si="13"/>
        <v>0</v>
      </c>
      <c r="I46" s="7">
        <f t="shared" si="14"/>
        <v>0</v>
      </c>
      <c r="J46" s="7">
        <f t="shared" si="15"/>
        <v>0</v>
      </c>
      <c r="K46" s="7">
        <f t="shared" si="9"/>
        <v>0</v>
      </c>
      <c r="L46" s="8">
        <f t="shared" si="16"/>
        <v>0</v>
      </c>
      <c r="M46" s="8">
        <f t="shared" si="5"/>
        <v>0</v>
      </c>
      <c r="N46" s="10">
        <f t="shared" si="17"/>
        <v>0</v>
      </c>
    </row>
    <row r="47" spans="1:14" x14ac:dyDescent="0.3">
      <c r="A47" s="9" t="s">
        <v>81</v>
      </c>
      <c r="B47" s="20">
        <f t="shared" si="12"/>
        <v>0</v>
      </c>
      <c r="C47" s="29"/>
      <c r="D47" s="29"/>
      <c r="E47" s="29"/>
      <c r="G47" s="22">
        <v>36</v>
      </c>
      <c r="H47" s="7">
        <f t="shared" si="13"/>
        <v>0</v>
      </c>
      <c r="I47" s="7">
        <f t="shared" si="14"/>
        <v>0</v>
      </c>
      <c r="J47" s="7">
        <f t="shared" si="15"/>
        <v>0</v>
      </c>
      <c r="K47" s="7">
        <f t="shared" si="9"/>
        <v>0</v>
      </c>
      <c r="L47" s="8">
        <f t="shared" si="16"/>
        <v>0</v>
      </c>
      <c r="M47" s="8">
        <f t="shared" si="5"/>
        <v>0</v>
      </c>
      <c r="N47" s="10">
        <f t="shared" si="17"/>
        <v>0</v>
      </c>
    </row>
    <row r="48" spans="1:14" x14ac:dyDescent="0.3">
      <c r="A48" s="9" t="s">
        <v>82</v>
      </c>
      <c r="B48" s="20">
        <f t="shared" si="12"/>
        <v>0</v>
      </c>
      <c r="C48" s="29"/>
      <c r="D48" s="29"/>
      <c r="E48" s="29"/>
      <c r="G48" s="22">
        <v>37</v>
      </c>
      <c r="H48" s="7">
        <f t="shared" si="13"/>
        <v>0</v>
      </c>
      <c r="I48" s="7">
        <f t="shared" si="14"/>
        <v>0</v>
      </c>
      <c r="J48" s="7">
        <f t="shared" si="15"/>
        <v>0</v>
      </c>
      <c r="K48" s="7">
        <f t="shared" si="9"/>
        <v>0</v>
      </c>
      <c r="L48" s="8">
        <f t="shared" si="16"/>
        <v>0</v>
      </c>
      <c r="M48" s="8">
        <f t="shared" si="5"/>
        <v>0</v>
      </c>
      <c r="N48" s="10">
        <f t="shared" si="17"/>
        <v>0</v>
      </c>
    </row>
    <row r="49" spans="1:14" x14ac:dyDescent="0.3">
      <c r="A49" s="9" t="s">
        <v>83</v>
      </c>
      <c r="B49" s="20">
        <f t="shared" si="12"/>
        <v>0</v>
      </c>
      <c r="C49" s="29"/>
      <c r="D49" s="29"/>
      <c r="E49" s="29"/>
      <c r="G49" s="22">
        <v>38</v>
      </c>
      <c r="H49" s="7">
        <f t="shared" si="13"/>
        <v>0</v>
      </c>
      <c r="I49" s="7">
        <f t="shared" si="14"/>
        <v>0</v>
      </c>
      <c r="J49" s="7">
        <f t="shared" si="15"/>
        <v>0</v>
      </c>
      <c r="K49" s="7">
        <f t="shared" si="9"/>
        <v>0</v>
      </c>
      <c r="L49" s="8">
        <f t="shared" si="16"/>
        <v>0</v>
      </c>
      <c r="M49" s="8">
        <f t="shared" si="5"/>
        <v>0</v>
      </c>
      <c r="N49" s="10">
        <f t="shared" si="17"/>
        <v>0</v>
      </c>
    </row>
    <row r="50" spans="1:14" x14ac:dyDescent="0.3">
      <c r="A50" s="9" t="s">
        <v>84</v>
      </c>
      <c r="B50" s="20">
        <f t="shared" si="12"/>
        <v>0</v>
      </c>
      <c r="C50" s="29"/>
      <c r="D50" s="29"/>
      <c r="E50" s="29"/>
      <c r="G50" s="22">
        <v>39</v>
      </c>
      <c r="H50" s="7">
        <f t="shared" si="13"/>
        <v>0</v>
      </c>
      <c r="I50" s="7">
        <f t="shared" si="14"/>
        <v>0</v>
      </c>
      <c r="J50" s="7">
        <f t="shared" si="15"/>
        <v>0</v>
      </c>
      <c r="K50" s="7">
        <f t="shared" si="9"/>
        <v>0</v>
      </c>
      <c r="L50" s="8">
        <f t="shared" si="16"/>
        <v>0</v>
      </c>
      <c r="M50" s="8">
        <f t="shared" si="5"/>
        <v>0</v>
      </c>
      <c r="N50" s="10">
        <f t="shared" si="17"/>
        <v>0</v>
      </c>
    </row>
    <row r="51" spans="1:14" x14ac:dyDescent="0.3">
      <c r="A51" s="9" t="s">
        <v>85</v>
      </c>
      <c r="B51" s="20">
        <f t="shared" si="12"/>
        <v>0</v>
      </c>
      <c r="C51" s="30"/>
      <c r="D51" s="30"/>
      <c r="E51" s="30"/>
    </row>
    <row r="52" spans="1:14" x14ac:dyDescent="0.3">
      <c r="A52" s="9" t="s">
        <v>86</v>
      </c>
      <c r="B52" s="20">
        <f t="shared" si="12"/>
        <v>0</v>
      </c>
      <c r="C52" s="31"/>
      <c r="D52" s="31"/>
      <c r="E52" s="31"/>
    </row>
    <row r="53" spans="1:14" x14ac:dyDescent="0.3">
      <c r="A53" s="9" t="s">
        <v>87</v>
      </c>
      <c r="B53" s="20">
        <f t="shared" si="12"/>
        <v>0</v>
      </c>
    </row>
    <row r="54" spans="1:14" x14ac:dyDescent="0.3">
      <c r="A54" s="9" t="s">
        <v>88</v>
      </c>
      <c r="B54" s="20">
        <f t="shared" si="12"/>
        <v>0</v>
      </c>
    </row>
    <row r="55" spans="1:14" x14ac:dyDescent="0.3">
      <c r="A55" s="9" t="s">
        <v>90</v>
      </c>
      <c r="B55" s="20">
        <f t="shared" si="12"/>
        <v>0</v>
      </c>
    </row>
    <row r="56" spans="1:14" x14ac:dyDescent="0.3">
      <c r="A56" s="9" t="s">
        <v>91</v>
      </c>
      <c r="B56" s="20">
        <f t="shared" si="12"/>
        <v>0</v>
      </c>
    </row>
    <row r="57" spans="1:14" x14ac:dyDescent="0.3">
      <c r="A57" s="9" t="s">
        <v>92</v>
      </c>
      <c r="B57" s="20">
        <f t="shared" si="12"/>
        <v>0</v>
      </c>
    </row>
    <row r="58" spans="1:14" x14ac:dyDescent="0.3">
      <c r="A58" s="9" t="s">
        <v>93</v>
      </c>
      <c r="B58" s="20">
        <f t="shared" si="12"/>
        <v>0</v>
      </c>
    </row>
    <row r="59" spans="1:14" x14ac:dyDescent="0.3">
      <c r="A59" s="9" t="s">
        <v>94</v>
      </c>
      <c r="B59" s="20">
        <f t="shared" si="12"/>
        <v>0</v>
      </c>
    </row>
    <row r="60" spans="1:14" x14ac:dyDescent="0.3">
      <c r="A60" s="9" t="s">
        <v>95</v>
      </c>
      <c r="B60" s="20">
        <f t="shared" si="12"/>
        <v>0</v>
      </c>
    </row>
    <row r="61" spans="1:14" x14ac:dyDescent="0.3">
      <c r="A61" s="9" t="s">
        <v>96</v>
      </c>
      <c r="B61" s="20">
        <f>($B$16/$B$25)+($B$17/$B$25)+($B$18/$B$25)+($B$19/$B$25)</f>
        <v>0</v>
      </c>
    </row>
    <row r="62" spans="1:14" x14ac:dyDescent="0.3">
      <c r="A62" s="9" t="s">
        <v>97</v>
      </c>
      <c r="B62" s="20">
        <f>($B$17/$B$25)+($B$18/$B$25)+($B$19/$B$25)</f>
        <v>0</v>
      </c>
    </row>
    <row r="63" spans="1:14" x14ac:dyDescent="0.3">
      <c r="A63" s="9" t="s">
        <v>98</v>
      </c>
      <c r="B63" s="20">
        <f>($B$18/$B$25)+($B$19/$B$25)</f>
        <v>0</v>
      </c>
    </row>
    <row r="64" spans="1:14" ht="13.5" thickBot="1" x14ac:dyDescent="0.35">
      <c r="A64" s="11" t="s">
        <v>99</v>
      </c>
      <c r="B64" s="21">
        <f>($B$19/$B$25)</f>
        <v>0</v>
      </c>
    </row>
  </sheetData>
  <mergeCells count="9">
    <mergeCell ref="J1:N1"/>
    <mergeCell ref="G8:G10"/>
    <mergeCell ref="L8:L10"/>
    <mergeCell ref="M8:M10"/>
    <mergeCell ref="N8:N10"/>
    <mergeCell ref="H8:H10"/>
    <mergeCell ref="I8:I10"/>
    <mergeCell ref="J8:J10"/>
    <mergeCell ref="K8:K10"/>
  </mergeCells>
  <phoneticPr fontId="0" type="noConversion"/>
  <pageMargins left="0.2" right="0.21" top="0.25" bottom="0.19685039370078741" header="0.19" footer="0.51181102362204722"/>
  <pageSetup paperSize="9" scale="90"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workbookViewId="0">
      <selection activeCell="G14" sqref="G14"/>
    </sheetView>
  </sheetViews>
  <sheetFormatPr defaultColWidth="9.1796875" defaultRowHeight="14" x14ac:dyDescent="0.3"/>
  <cols>
    <col min="1" max="1" width="29.54296875" style="62" customWidth="1"/>
    <col min="2" max="2" width="17.7265625" style="62" customWidth="1"/>
    <col min="3" max="3" width="14.453125" style="62" bestFit="1" customWidth="1"/>
    <col min="4" max="4" width="15.7265625" style="62" customWidth="1"/>
    <col min="5" max="5" width="15.54296875" style="62" customWidth="1"/>
    <col min="6" max="16384" width="9.1796875" style="62"/>
  </cols>
  <sheetData>
    <row r="1" spans="1:5" ht="17.5" x14ac:dyDescent="0.35">
      <c r="A1" s="60" t="s">
        <v>63</v>
      </c>
    </row>
    <row r="2" spans="1:5" x14ac:dyDescent="0.3">
      <c r="A2" s="79"/>
      <c r="B2" s="79"/>
      <c r="C2" s="79"/>
      <c r="D2" s="79"/>
      <c r="E2" s="79"/>
    </row>
    <row r="3" spans="1:5" ht="20" x14ac:dyDescent="0.4">
      <c r="A3" s="80" t="s">
        <v>165</v>
      </c>
    </row>
    <row r="4" spans="1:5" s="77" customFormat="1" ht="18" x14ac:dyDescent="0.4">
      <c r="A4" s="78"/>
      <c r="B4" s="78"/>
      <c r="C4" s="78"/>
      <c r="D4" s="78"/>
      <c r="E4" s="78"/>
    </row>
    <row r="6" spans="1:5" x14ac:dyDescent="0.3">
      <c r="A6" s="63" t="s">
        <v>18</v>
      </c>
      <c r="B6" s="166"/>
      <c r="C6" s="166"/>
      <c r="D6" s="166"/>
    </row>
    <row r="7" spans="1:5" x14ac:dyDescent="0.3">
      <c r="A7" s="64"/>
      <c r="B7" s="65"/>
    </row>
    <row r="8" spans="1:5" x14ac:dyDescent="0.3">
      <c r="A8" s="63" t="s">
        <v>64</v>
      </c>
      <c r="B8" s="66"/>
    </row>
    <row r="9" spans="1:5" x14ac:dyDescent="0.3">
      <c r="A9" s="64"/>
      <c r="B9" s="66"/>
    </row>
    <row r="10" spans="1:5" x14ac:dyDescent="0.3">
      <c r="A10" s="63" t="s">
        <v>65</v>
      </c>
      <c r="B10" s="61">
        <f>Totalkalkyl!B15+Totalkalkyl!B16+Totalkalkyl!B17+Totalkalkyl!B18+Totalkalkyl!B19</f>
        <v>0</v>
      </c>
    </row>
    <row r="11" spans="1:5" x14ac:dyDescent="0.3">
      <c r="A11" s="64"/>
      <c r="B11" s="61"/>
    </row>
    <row r="12" spans="1:5" x14ac:dyDescent="0.3">
      <c r="A12" s="103" t="s">
        <v>117</v>
      </c>
      <c r="B12" s="104" t="s">
        <v>118</v>
      </c>
      <c r="C12" s="105" t="s">
        <v>119</v>
      </c>
      <c r="D12" s="105" t="s">
        <v>120</v>
      </c>
    </row>
    <row r="13" spans="1:5" ht="52.5" x14ac:dyDescent="0.3">
      <c r="A13" s="106" t="s">
        <v>121</v>
      </c>
      <c r="B13" s="107" t="s">
        <v>122</v>
      </c>
      <c r="C13" s="108" t="s">
        <v>123</v>
      </c>
      <c r="D13" s="108" t="s">
        <v>124</v>
      </c>
    </row>
    <row r="14" spans="1:5" ht="36" thickBot="1" x14ac:dyDescent="0.35">
      <c r="A14" s="109" t="s">
        <v>125</v>
      </c>
      <c r="B14" s="133"/>
      <c r="C14" s="133"/>
      <c r="D14" s="133"/>
    </row>
    <row r="15" spans="1:5" ht="28.5" thickBot="1" x14ac:dyDescent="0.35">
      <c r="A15" s="90" t="s">
        <v>126</v>
      </c>
      <c r="B15" s="167" t="s">
        <v>127</v>
      </c>
      <c r="C15" s="168"/>
      <c r="D15" s="169"/>
    </row>
    <row r="16" spans="1:5" x14ac:dyDescent="0.3">
      <c r="A16" s="64"/>
      <c r="B16" s="61"/>
    </row>
    <row r="17" spans="1:5" x14ac:dyDescent="0.3">
      <c r="A17" s="63" t="s">
        <v>115</v>
      </c>
      <c r="B17" s="135">
        <f>Totalkalkyl!B25</f>
        <v>33</v>
      </c>
    </row>
    <row r="18" spans="1:5" x14ac:dyDescent="0.3">
      <c r="A18" s="63" t="s">
        <v>166</v>
      </c>
      <c r="B18" s="136">
        <f>Totalkalkyl!B23</f>
        <v>3.3000000000000002E-2</v>
      </c>
    </row>
    <row r="19" spans="1:5" ht="14.5" thickBot="1" x14ac:dyDescent="0.35">
      <c r="A19" s="64"/>
      <c r="B19" s="61"/>
    </row>
    <row r="20" spans="1:5" s="67" customFormat="1" ht="28.5" thickBot="1" x14ac:dyDescent="0.35">
      <c r="A20" s="90" t="s">
        <v>112</v>
      </c>
      <c r="B20" s="93" t="s">
        <v>201</v>
      </c>
      <c r="C20" s="91" t="s">
        <v>200</v>
      </c>
      <c r="D20" s="93" t="s">
        <v>202</v>
      </c>
      <c r="E20" s="92" t="s">
        <v>114</v>
      </c>
    </row>
    <row r="21" spans="1:5" x14ac:dyDescent="0.3">
      <c r="A21" s="68"/>
      <c r="B21" s="94"/>
      <c r="C21" s="69"/>
      <c r="D21" s="96"/>
      <c r="E21" s="70"/>
    </row>
    <row r="22" spans="1:5" ht="14.5" thickBot="1" x14ac:dyDescent="0.35">
      <c r="A22" s="71"/>
      <c r="B22" s="95">
        <f>Detaljkalkyl!B14</f>
        <v>0</v>
      </c>
      <c r="C22" s="81">
        <f>Detaljkalkyl!C14</f>
        <v>0</v>
      </c>
      <c r="D22" s="95">
        <f>Detaljkalkyl!D14</f>
        <v>0</v>
      </c>
      <c r="E22" s="82">
        <f>Detaljkalkyl!E21+Detaljkalkyl!F21</f>
        <v>0</v>
      </c>
    </row>
    <row r="23" spans="1:5" ht="14.5" hidden="1" thickBot="1" x14ac:dyDescent="0.35">
      <c r="A23" s="71"/>
      <c r="B23" s="72"/>
      <c r="C23" s="73"/>
      <c r="D23" s="74"/>
      <c r="E23" s="75"/>
    </row>
    <row r="24" spans="1:5" x14ac:dyDescent="0.3">
      <c r="B24" s="66"/>
    </row>
    <row r="25" spans="1:5" ht="14.5" thickBot="1" x14ac:dyDescent="0.35">
      <c r="B25" s="66"/>
    </row>
    <row r="26" spans="1:5" s="67" customFormat="1" ht="28.5" thickBot="1" x14ac:dyDescent="0.35">
      <c r="A26" s="97" t="s">
        <v>66</v>
      </c>
      <c r="B26" s="101" t="s">
        <v>103</v>
      </c>
      <c r="C26" s="142" t="s">
        <v>110</v>
      </c>
      <c r="D26" s="142" t="s">
        <v>111</v>
      </c>
      <c r="E26" s="142" t="s">
        <v>116</v>
      </c>
    </row>
    <row r="27" spans="1:5" x14ac:dyDescent="0.3">
      <c r="A27" s="98" t="s">
        <v>1</v>
      </c>
      <c r="B27" s="137">
        <f>Totalkalkyl!N12</f>
        <v>0</v>
      </c>
      <c r="C27" s="141">
        <f>Totalkalkyl!K12</f>
        <v>0</v>
      </c>
      <c r="D27" s="141">
        <f>Totalkalkyl!I12</f>
        <v>0</v>
      </c>
      <c r="E27" s="144">
        <f>Totalkalkyl!M12</f>
        <v>0</v>
      </c>
    </row>
    <row r="28" spans="1:5" x14ac:dyDescent="0.3">
      <c r="A28" s="99" t="s">
        <v>2</v>
      </c>
      <c r="B28" s="138">
        <f>Totalkalkyl!N13</f>
        <v>0</v>
      </c>
      <c r="C28" s="140">
        <f>Totalkalkyl!K13</f>
        <v>0</v>
      </c>
      <c r="D28" s="140">
        <f>Totalkalkyl!I13</f>
        <v>0</v>
      </c>
      <c r="E28" s="144">
        <f>Totalkalkyl!M13</f>
        <v>0</v>
      </c>
    </row>
    <row r="29" spans="1:5" x14ac:dyDescent="0.3">
      <c r="A29" s="99" t="s">
        <v>3</v>
      </c>
      <c r="B29" s="138">
        <f>Totalkalkyl!N14</f>
        <v>0</v>
      </c>
      <c r="C29" s="140">
        <f>Totalkalkyl!K14</f>
        <v>0</v>
      </c>
      <c r="D29" s="140">
        <f>Totalkalkyl!I14</f>
        <v>0</v>
      </c>
      <c r="E29" s="144">
        <f>Totalkalkyl!M14</f>
        <v>0</v>
      </c>
    </row>
    <row r="30" spans="1:5" x14ac:dyDescent="0.3">
      <c r="A30" s="99" t="s">
        <v>4</v>
      </c>
      <c r="B30" s="138">
        <f>Totalkalkyl!N15</f>
        <v>0</v>
      </c>
      <c r="C30" s="140">
        <f>Totalkalkyl!K15</f>
        <v>0</v>
      </c>
      <c r="D30" s="140">
        <f>Totalkalkyl!I15</f>
        <v>0</v>
      </c>
      <c r="E30" s="144">
        <f>Totalkalkyl!M15</f>
        <v>0</v>
      </c>
    </row>
    <row r="31" spans="1:5" x14ac:dyDescent="0.3">
      <c r="A31" s="99" t="s">
        <v>104</v>
      </c>
      <c r="B31" s="138">
        <f>Totalkalkyl!N16</f>
        <v>0</v>
      </c>
      <c r="C31" s="140">
        <f>Totalkalkyl!K16</f>
        <v>0</v>
      </c>
      <c r="D31" s="140">
        <f>Totalkalkyl!I16</f>
        <v>0</v>
      </c>
      <c r="E31" s="144">
        <f>Totalkalkyl!M16</f>
        <v>0</v>
      </c>
    </row>
    <row r="32" spans="1:5" x14ac:dyDescent="0.3">
      <c r="A32" s="99" t="s">
        <v>105</v>
      </c>
      <c r="B32" s="138">
        <f>Totalkalkyl!N17</f>
        <v>0</v>
      </c>
      <c r="C32" s="140">
        <f>Totalkalkyl!K17</f>
        <v>0</v>
      </c>
      <c r="D32" s="140">
        <f>Totalkalkyl!I17</f>
        <v>0</v>
      </c>
      <c r="E32" s="144">
        <f>Totalkalkyl!M17</f>
        <v>0</v>
      </c>
    </row>
    <row r="33" spans="1:5" x14ac:dyDescent="0.3">
      <c r="A33" s="99" t="s">
        <v>106</v>
      </c>
      <c r="B33" s="138">
        <f>Totalkalkyl!N18</f>
        <v>0</v>
      </c>
      <c r="C33" s="140">
        <f>Totalkalkyl!K18</f>
        <v>0</v>
      </c>
      <c r="D33" s="140">
        <f>Totalkalkyl!I18</f>
        <v>0</v>
      </c>
      <c r="E33" s="144">
        <f>Totalkalkyl!M18</f>
        <v>0</v>
      </c>
    </row>
    <row r="34" spans="1:5" x14ac:dyDescent="0.3">
      <c r="A34" s="99" t="s">
        <v>107</v>
      </c>
      <c r="B34" s="138">
        <f>Totalkalkyl!N19</f>
        <v>0</v>
      </c>
      <c r="C34" s="140">
        <f>Totalkalkyl!K19</f>
        <v>0</v>
      </c>
      <c r="D34" s="140">
        <f>Totalkalkyl!I19</f>
        <v>0</v>
      </c>
      <c r="E34" s="144">
        <f>Totalkalkyl!M19</f>
        <v>0</v>
      </c>
    </row>
    <row r="35" spans="1:5" x14ac:dyDescent="0.3">
      <c r="A35" s="99" t="s">
        <v>108</v>
      </c>
      <c r="B35" s="138">
        <f>Totalkalkyl!N20</f>
        <v>0</v>
      </c>
      <c r="C35" s="140">
        <f>Totalkalkyl!K20</f>
        <v>0</v>
      </c>
      <c r="D35" s="140">
        <f>Totalkalkyl!I20</f>
        <v>0</v>
      </c>
      <c r="E35" s="144">
        <f>Totalkalkyl!M20</f>
        <v>0</v>
      </c>
    </row>
    <row r="36" spans="1:5" ht="14.5" thickBot="1" x14ac:dyDescent="0.35">
      <c r="A36" s="100" t="s">
        <v>109</v>
      </c>
      <c r="B36" s="139">
        <f>Totalkalkyl!N21</f>
        <v>0</v>
      </c>
      <c r="C36" s="143">
        <f>Totalkalkyl!K21</f>
        <v>0</v>
      </c>
      <c r="D36" s="143">
        <f>Totalkalkyl!I21</f>
        <v>0</v>
      </c>
      <c r="E36" s="145">
        <f>Totalkalkyl!M21</f>
        <v>0</v>
      </c>
    </row>
    <row r="38" spans="1:5" x14ac:dyDescent="0.3">
      <c r="A38" s="102" t="s">
        <v>113</v>
      </c>
      <c r="B38" s="76"/>
      <c r="C38" s="76"/>
      <c r="D38" s="76"/>
    </row>
    <row r="39" spans="1:5" x14ac:dyDescent="0.3">
      <c r="A39" s="157"/>
      <c r="B39" s="158"/>
      <c r="C39" s="158"/>
      <c r="D39" s="158"/>
      <c r="E39" s="159"/>
    </row>
    <row r="40" spans="1:5" x14ac:dyDescent="0.3">
      <c r="A40" s="160"/>
      <c r="B40" s="161"/>
      <c r="C40" s="161"/>
      <c r="D40" s="161"/>
      <c r="E40" s="162"/>
    </row>
    <row r="41" spans="1:5" x14ac:dyDescent="0.3">
      <c r="A41" s="160"/>
      <c r="B41" s="161"/>
      <c r="C41" s="161"/>
      <c r="D41" s="161"/>
      <c r="E41" s="162"/>
    </row>
    <row r="42" spans="1:5" x14ac:dyDescent="0.3">
      <c r="A42" s="160"/>
      <c r="B42" s="161"/>
      <c r="C42" s="161"/>
      <c r="D42" s="161"/>
      <c r="E42" s="162"/>
    </row>
    <row r="43" spans="1:5" x14ac:dyDescent="0.3">
      <c r="A43" s="160"/>
      <c r="B43" s="161"/>
      <c r="C43" s="161"/>
      <c r="D43" s="161"/>
      <c r="E43" s="162"/>
    </row>
    <row r="44" spans="1:5" x14ac:dyDescent="0.3">
      <c r="A44" s="160"/>
      <c r="B44" s="161"/>
      <c r="C44" s="161"/>
      <c r="D44" s="161"/>
      <c r="E44" s="162"/>
    </row>
    <row r="45" spans="1:5" x14ac:dyDescent="0.3">
      <c r="A45" s="160"/>
      <c r="B45" s="161"/>
      <c r="C45" s="161"/>
      <c r="D45" s="161"/>
      <c r="E45" s="162"/>
    </row>
    <row r="46" spans="1:5" x14ac:dyDescent="0.3">
      <c r="A46" s="160"/>
      <c r="B46" s="161"/>
      <c r="C46" s="161"/>
      <c r="D46" s="161"/>
      <c r="E46" s="162"/>
    </row>
    <row r="47" spans="1:5" x14ac:dyDescent="0.3">
      <c r="A47" s="160"/>
      <c r="B47" s="161"/>
      <c r="C47" s="161"/>
      <c r="D47" s="161"/>
      <c r="E47" s="162"/>
    </row>
    <row r="48" spans="1:5" x14ac:dyDescent="0.3">
      <c r="A48" s="160"/>
      <c r="B48" s="161"/>
      <c r="C48" s="161"/>
      <c r="D48" s="161"/>
      <c r="E48" s="162"/>
    </row>
    <row r="49" spans="1:5" x14ac:dyDescent="0.3">
      <c r="A49" s="160"/>
      <c r="B49" s="161"/>
      <c r="C49" s="161"/>
      <c r="D49" s="161"/>
      <c r="E49" s="162"/>
    </row>
    <row r="50" spans="1:5" x14ac:dyDescent="0.3">
      <c r="A50" s="160"/>
      <c r="B50" s="161"/>
      <c r="C50" s="161"/>
      <c r="D50" s="161"/>
      <c r="E50" s="162"/>
    </row>
    <row r="51" spans="1:5" x14ac:dyDescent="0.3">
      <c r="A51" s="160"/>
      <c r="B51" s="161"/>
      <c r="C51" s="161"/>
      <c r="D51" s="161"/>
      <c r="E51" s="162"/>
    </row>
    <row r="52" spans="1:5" x14ac:dyDescent="0.3">
      <c r="A52" s="160"/>
      <c r="B52" s="161"/>
      <c r="C52" s="161"/>
      <c r="D52" s="161"/>
      <c r="E52" s="162"/>
    </row>
    <row r="53" spans="1:5" x14ac:dyDescent="0.3">
      <c r="A53" s="163"/>
      <c r="B53" s="164"/>
      <c r="C53" s="164"/>
      <c r="D53" s="164"/>
      <c r="E53" s="165"/>
    </row>
  </sheetData>
  <mergeCells count="3">
    <mergeCell ref="A39:E53"/>
    <mergeCell ref="B6:D6"/>
    <mergeCell ref="B15:D15"/>
  </mergeCells>
  <phoneticPr fontId="0" type="noConversion"/>
  <pageMargins left="0.75" right="0.25" top="0.68" bottom="0.47" header="0.5" footer="0.36"/>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workbookViewId="0">
      <selection sqref="A1:XFD1048576"/>
    </sheetView>
  </sheetViews>
  <sheetFormatPr defaultRowHeight="12.5" x14ac:dyDescent="0.25"/>
  <cols>
    <col min="1" max="1" width="4.453125" style="110" customWidth="1"/>
    <col min="2" max="2" width="24.54296875" customWidth="1"/>
    <col min="3" max="3" width="42.26953125" customWidth="1"/>
    <col min="4" max="4" width="37.54296875" customWidth="1"/>
    <col min="5" max="5" width="26.453125" customWidth="1"/>
    <col min="6" max="6" width="40.26953125" customWidth="1"/>
  </cols>
  <sheetData>
    <row r="1" spans="1:6" x14ac:dyDescent="0.25">
      <c r="B1" s="134"/>
      <c r="C1" s="170" t="s">
        <v>128</v>
      </c>
      <c r="D1" s="170"/>
      <c r="E1" s="170"/>
      <c r="F1" s="170"/>
    </row>
    <row r="2" spans="1:6" ht="20.25" customHeight="1" x14ac:dyDescent="0.25">
      <c r="B2" s="111" t="s">
        <v>18</v>
      </c>
      <c r="C2" s="171"/>
      <c r="D2" s="172"/>
      <c r="E2" s="172"/>
      <c r="F2" s="173"/>
    </row>
    <row r="3" spans="1:6" ht="20.25" customHeight="1" x14ac:dyDescent="0.25">
      <c r="B3" s="112"/>
      <c r="C3" s="112"/>
      <c r="D3" s="112"/>
      <c r="E3" s="112"/>
      <c r="F3" s="112"/>
    </row>
    <row r="4" spans="1:6" ht="27.75" customHeight="1" x14ac:dyDescent="0.25">
      <c r="B4" s="174" t="s">
        <v>129</v>
      </c>
      <c r="C4" s="175"/>
      <c r="D4" s="175"/>
      <c r="E4" s="175"/>
      <c r="F4" s="176"/>
    </row>
    <row r="5" spans="1:6" ht="83.25" customHeight="1" x14ac:dyDescent="0.25">
      <c r="B5" s="113" t="s">
        <v>130</v>
      </c>
      <c r="C5" s="113" t="s">
        <v>131</v>
      </c>
      <c r="D5" s="113" t="s">
        <v>132</v>
      </c>
      <c r="E5" s="114" t="s">
        <v>167</v>
      </c>
      <c r="F5" s="113" t="s">
        <v>133</v>
      </c>
    </row>
    <row r="6" spans="1:6" ht="71.25" customHeight="1" x14ac:dyDescent="0.25">
      <c r="A6" s="110">
        <v>1</v>
      </c>
      <c r="B6" s="115" t="s">
        <v>168</v>
      </c>
      <c r="C6" s="115" t="s">
        <v>169</v>
      </c>
      <c r="D6" s="115" t="s">
        <v>170</v>
      </c>
      <c r="E6" s="115"/>
      <c r="F6" s="115"/>
    </row>
    <row r="7" spans="1:6" ht="83.25" customHeight="1" x14ac:dyDescent="0.25">
      <c r="A7" s="110">
        <v>2</v>
      </c>
      <c r="B7" s="115" t="s">
        <v>171</v>
      </c>
      <c r="C7" s="115" t="s">
        <v>172</v>
      </c>
      <c r="D7" s="115" t="s">
        <v>173</v>
      </c>
      <c r="E7" s="115"/>
      <c r="F7" s="115"/>
    </row>
    <row r="8" spans="1:6" ht="124.5" customHeight="1" x14ac:dyDescent="0.25">
      <c r="A8" s="110">
        <v>3</v>
      </c>
      <c r="B8" s="115" t="s">
        <v>174</v>
      </c>
      <c r="C8" s="125" t="s">
        <v>175</v>
      </c>
      <c r="D8" s="115" t="s">
        <v>176</v>
      </c>
      <c r="E8" s="115"/>
      <c r="F8" s="115" t="s">
        <v>134</v>
      </c>
    </row>
    <row r="9" spans="1:6" ht="120.75" customHeight="1" x14ac:dyDescent="0.25">
      <c r="A9" s="110">
        <v>4</v>
      </c>
      <c r="B9" s="115" t="s">
        <v>177</v>
      </c>
      <c r="C9" s="116" t="s">
        <v>135</v>
      </c>
      <c r="D9" s="115" t="s">
        <v>178</v>
      </c>
      <c r="E9" s="115"/>
      <c r="F9" s="115"/>
    </row>
    <row r="12" spans="1:6" ht="73.5" customHeight="1" x14ac:dyDescent="0.25">
      <c r="B12" s="117" t="s">
        <v>136</v>
      </c>
      <c r="C12" s="177" t="s">
        <v>137</v>
      </c>
      <c r="D12" s="178"/>
      <c r="E12" s="118"/>
      <c r="F12" s="115"/>
    </row>
    <row r="13" spans="1:6" ht="66" customHeight="1" x14ac:dyDescent="0.25">
      <c r="B13" s="119" t="s">
        <v>138</v>
      </c>
      <c r="C13" s="179" t="s">
        <v>127</v>
      </c>
      <c r="D13" s="168"/>
      <c r="E13" s="168"/>
      <c r="F13" s="169"/>
    </row>
    <row r="14" spans="1:6" ht="66" customHeight="1" x14ac:dyDescent="0.25">
      <c r="B14" s="120"/>
      <c r="C14" s="121"/>
      <c r="D14" s="122"/>
      <c r="E14" s="122"/>
      <c r="F14" s="122"/>
    </row>
    <row r="15" spans="1:6" ht="27" customHeight="1" x14ac:dyDescent="0.25">
      <c r="B15" s="180" t="s">
        <v>139</v>
      </c>
      <c r="C15" s="181"/>
      <c r="D15" s="181"/>
      <c r="E15" s="181"/>
      <c r="F15" s="182"/>
    </row>
    <row r="16" spans="1:6" ht="61.5" customHeight="1" x14ac:dyDescent="0.25">
      <c r="B16" s="123" t="s">
        <v>130</v>
      </c>
      <c r="C16" s="123" t="s">
        <v>131</v>
      </c>
      <c r="D16" s="123" t="s">
        <v>132</v>
      </c>
      <c r="E16" s="124" t="s">
        <v>179</v>
      </c>
      <c r="F16" s="123" t="s">
        <v>133</v>
      </c>
    </row>
    <row r="17" spans="1:6" ht="111.75" customHeight="1" x14ac:dyDescent="0.25">
      <c r="A17" s="110">
        <v>5</v>
      </c>
      <c r="B17" s="125" t="s">
        <v>140</v>
      </c>
      <c r="C17" s="125" t="s">
        <v>180</v>
      </c>
      <c r="D17" s="125" t="s">
        <v>181</v>
      </c>
      <c r="E17" s="125"/>
      <c r="F17" s="125"/>
    </row>
    <row r="18" spans="1:6" ht="123" customHeight="1" x14ac:dyDescent="0.25">
      <c r="A18" s="110">
        <v>6</v>
      </c>
      <c r="B18" s="125" t="s">
        <v>141</v>
      </c>
      <c r="C18" s="125" t="s">
        <v>142</v>
      </c>
      <c r="D18" s="125" t="s">
        <v>182</v>
      </c>
      <c r="E18" s="125"/>
      <c r="F18" s="125"/>
    </row>
    <row r="19" spans="1:6" ht="82.5" customHeight="1" x14ac:dyDescent="0.25">
      <c r="A19" s="110">
        <v>7</v>
      </c>
      <c r="B19" s="115" t="s">
        <v>183</v>
      </c>
      <c r="C19" s="125" t="s">
        <v>143</v>
      </c>
      <c r="D19" s="125" t="s">
        <v>184</v>
      </c>
      <c r="E19" s="125"/>
      <c r="F19" s="125"/>
    </row>
    <row r="20" spans="1:6" s="147" customFormat="1" ht="180" customHeight="1" x14ac:dyDescent="0.25">
      <c r="A20" s="146">
        <v>8</v>
      </c>
      <c r="B20" s="125" t="s">
        <v>185</v>
      </c>
      <c r="C20" s="125" t="s">
        <v>144</v>
      </c>
      <c r="D20" s="125" t="s">
        <v>186</v>
      </c>
      <c r="E20" s="125"/>
      <c r="F20" s="125"/>
    </row>
    <row r="21" spans="1:6" ht="63.75" customHeight="1" x14ac:dyDescent="0.25">
      <c r="A21" s="110">
        <v>9</v>
      </c>
      <c r="B21" s="115" t="s">
        <v>145</v>
      </c>
      <c r="C21" s="125" t="s">
        <v>187</v>
      </c>
      <c r="D21" s="125" t="s">
        <v>146</v>
      </c>
      <c r="E21" s="125"/>
      <c r="F21" s="125"/>
    </row>
    <row r="22" spans="1:6" ht="90" customHeight="1" x14ac:dyDescent="0.25">
      <c r="A22" s="146">
        <v>10</v>
      </c>
      <c r="B22" s="115" t="s">
        <v>147</v>
      </c>
      <c r="C22" s="125" t="s">
        <v>148</v>
      </c>
      <c r="D22" s="125" t="s">
        <v>188</v>
      </c>
      <c r="E22" s="125"/>
      <c r="F22" s="125"/>
    </row>
    <row r="23" spans="1:6" ht="45.75" customHeight="1" x14ac:dyDescent="0.25">
      <c r="A23" s="110">
        <v>11</v>
      </c>
      <c r="B23" s="115" t="s">
        <v>149</v>
      </c>
      <c r="C23" s="125" t="s">
        <v>150</v>
      </c>
      <c r="D23" s="125" t="s">
        <v>189</v>
      </c>
      <c r="E23" s="125"/>
      <c r="F23" s="125"/>
    </row>
    <row r="24" spans="1:6" s="147" customFormat="1" ht="82.5" customHeight="1" x14ac:dyDescent="0.25">
      <c r="A24" s="146">
        <v>12</v>
      </c>
      <c r="B24" s="125" t="s">
        <v>152</v>
      </c>
      <c r="C24" s="125" t="s">
        <v>190</v>
      </c>
      <c r="D24" s="125" t="s">
        <v>151</v>
      </c>
      <c r="E24" s="125"/>
      <c r="F24" s="125"/>
    </row>
    <row r="25" spans="1:6" ht="69.75" customHeight="1" x14ac:dyDescent="0.25">
      <c r="B25" s="126" t="s">
        <v>153</v>
      </c>
      <c r="C25" s="177" t="s">
        <v>154</v>
      </c>
      <c r="D25" s="178"/>
      <c r="E25" s="127"/>
      <c r="F25" s="125"/>
    </row>
    <row r="26" spans="1:6" ht="63" customHeight="1" x14ac:dyDescent="0.25">
      <c r="B26" s="119" t="s">
        <v>138</v>
      </c>
      <c r="C26" s="179" t="s">
        <v>127</v>
      </c>
      <c r="D26" s="168"/>
      <c r="E26" s="168"/>
      <c r="F26" s="169"/>
    </row>
    <row r="27" spans="1:6" ht="63" customHeight="1" x14ac:dyDescent="0.25">
      <c r="B27" s="128"/>
      <c r="C27" s="129"/>
      <c r="D27" s="129"/>
      <c r="E27" s="129"/>
      <c r="F27" s="129"/>
    </row>
    <row r="28" spans="1:6" ht="27.75" customHeight="1" x14ac:dyDescent="0.25">
      <c r="B28" s="183" t="s">
        <v>155</v>
      </c>
      <c r="C28" s="183"/>
      <c r="D28" s="183"/>
      <c r="E28" s="183"/>
      <c r="F28" s="183"/>
    </row>
    <row r="29" spans="1:6" ht="82.5" customHeight="1" x14ac:dyDescent="0.25">
      <c r="B29" s="130" t="s">
        <v>130</v>
      </c>
      <c r="C29" s="130" t="s">
        <v>131</v>
      </c>
      <c r="D29" s="130" t="s">
        <v>132</v>
      </c>
      <c r="E29" s="131" t="s">
        <v>179</v>
      </c>
      <c r="F29" s="130" t="s">
        <v>133</v>
      </c>
    </row>
    <row r="30" spans="1:6" ht="141.75" customHeight="1" x14ac:dyDescent="0.25">
      <c r="A30" s="110">
        <v>13</v>
      </c>
      <c r="B30" s="125" t="s">
        <v>191</v>
      </c>
      <c r="C30" s="125" t="s">
        <v>192</v>
      </c>
      <c r="D30" s="125" t="s">
        <v>193</v>
      </c>
      <c r="E30" s="125"/>
      <c r="F30" s="125"/>
    </row>
    <row r="31" spans="1:6" ht="51" customHeight="1" x14ac:dyDescent="0.25">
      <c r="A31" s="110">
        <v>14</v>
      </c>
      <c r="B31" s="115" t="s">
        <v>156</v>
      </c>
      <c r="C31" s="125" t="s">
        <v>157</v>
      </c>
      <c r="D31" s="125" t="s">
        <v>194</v>
      </c>
      <c r="E31" s="125"/>
      <c r="F31" s="125"/>
    </row>
    <row r="32" spans="1:6" ht="63.75" customHeight="1" x14ac:dyDescent="0.25">
      <c r="A32" s="110">
        <v>15</v>
      </c>
      <c r="B32" s="115" t="s">
        <v>158</v>
      </c>
      <c r="C32" s="125" t="s">
        <v>159</v>
      </c>
      <c r="D32" s="125" t="s">
        <v>195</v>
      </c>
      <c r="E32" s="125"/>
      <c r="F32" s="125"/>
    </row>
    <row r="33" spans="1:6" ht="61.5" customHeight="1" x14ac:dyDescent="0.25">
      <c r="A33" s="110">
        <v>16</v>
      </c>
      <c r="B33" s="115" t="s">
        <v>160</v>
      </c>
      <c r="C33" s="125" t="s">
        <v>161</v>
      </c>
      <c r="D33" s="125" t="s">
        <v>196</v>
      </c>
      <c r="E33" s="125"/>
      <c r="F33" s="125"/>
    </row>
    <row r="34" spans="1:6" ht="105.75" customHeight="1" x14ac:dyDescent="0.25">
      <c r="A34" s="110">
        <v>17</v>
      </c>
      <c r="B34" s="115" t="s">
        <v>164</v>
      </c>
      <c r="C34" s="115" t="s">
        <v>162</v>
      </c>
      <c r="D34" s="115" t="s">
        <v>197</v>
      </c>
      <c r="E34" s="125"/>
      <c r="F34" s="125"/>
    </row>
    <row r="35" spans="1:6" ht="71.25" customHeight="1" x14ac:dyDescent="0.25">
      <c r="B35" s="132" t="s">
        <v>163</v>
      </c>
      <c r="C35" s="177" t="s">
        <v>198</v>
      </c>
      <c r="D35" s="178"/>
      <c r="E35" s="132"/>
      <c r="F35" s="125"/>
    </row>
    <row r="36" spans="1:6" ht="74.25" customHeight="1" x14ac:dyDescent="0.25">
      <c r="B36" s="119" t="s">
        <v>138</v>
      </c>
      <c r="C36" s="179" t="s">
        <v>127</v>
      </c>
      <c r="D36" s="168"/>
      <c r="E36" s="168"/>
      <c r="F36" s="169"/>
    </row>
  </sheetData>
  <mergeCells count="11">
    <mergeCell ref="C36:F36"/>
    <mergeCell ref="B15:F15"/>
    <mergeCell ref="C25:D25"/>
    <mergeCell ref="C26:F26"/>
    <mergeCell ref="B28:F28"/>
    <mergeCell ref="C35:D35"/>
    <mergeCell ref="C1:F1"/>
    <mergeCell ref="C2:F2"/>
    <mergeCell ref="B4:F4"/>
    <mergeCell ref="C12:D12"/>
    <mergeCell ref="C13:F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5</vt:i4>
      </vt:variant>
    </vt:vector>
  </HeadingPairs>
  <TitlesOfParts>
    <vt:vector size="5" baseType="lpstr">
      <vt:lpstr>Kalkyl för investering</vt:lpstr>
      <vt:lpstr>Detaljkalkyl</vt:lpstr>
      <vt:lpstr>Totalkalkyl</vt:lpstr>
      <vt:lpstr>Investeringsblankett (politik)</vt:lpstr>
      <vt:lpstr>Checklista hållbarhetsbedömning</vt:lpstr>
    </vt:vector>
  </TitlesOfParts>
  <Company>Lidköpings kommun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lkfmadr</dc:creator>
  <cp:lastModifiedBy>Anna Mattsson</cp:lastModifiedBy>
  <cp:lastPrinted>2007-02-25T20:22:50Z</cp:lastPrinted>
  <dcterms:created xsi:type="dcterms:W3CDTF">2004-04-20T06:21:05Z</dcterms:created>
  <dcterms:modified xsi:type="dcterms:W3CDTF">2022-06-28T09:51:10Z</dcterms:modified>
</cp:coreProperties>
</file>