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Lid\Ksv\Ekonomi\Strategisk plan och budget\2024-2026\Investeringsberedning\Mallar och anvisningar\"/>
    </mc:Choice>
  </mc:AlternateContent>
  <bookViews>
    <workbookView xWindow="120" yWindow="660" windowWidth="15180" windowHeight="9350" activeTab="2"/>
  </bookViews>
  <sheets>
    <sheet name="Kalkyl för investering" sheetId="9" r:id="rId1"/>
    <sheet name="Detaljkalkyl" sheetId="7" r:id="rId2"/>
    <sheet name="Totalkalkyl" sheetId="1" r:id="rId3"/>
    <sheet name="Investeringsblankett (politik)" sheetId="8" r:id="rId4"/>
    <sheet name="Checklista hållbarhetsbedömning" sheetId="11" r:id="rId5"/>
  </sheets>
  <externalReferences>
    <externalReference r:id="rId6"/>
  </externalReferences>
  <calcPr calcId="152511" concurrentCalc="0"/>
</workbook>
</file>

<file path=xl/calcChain.xml><?xml version="1.0" encoding="utf-8"?>
<calcChain xmlns="http://schemas.openxmlformats.org/spreadsheetml/2006/main">
  <c r="B14" i="7" l="1"/>
  <c r="C14" i="7"/>
  <c r="C21" i="7"/>
  <c r="D14" i="7"/>
  <c r="D21" i="7"/>
  <c r="D24" i="8"/>
  <c r="E14" i="7"/>
  <c r="F14" i="7"/>
  <c r="F21" i="7"/>
  <c r="B19" i="1"/>
  <c r="B39" i="1"/>
  <c r="I25" i="1"/>
  <c r="B19" i="7"/>
  <c r="B21" i="7"/>
  <c r="B15" i="1"/>
  <c r="C19" i="7"/>
  <c r="D19" i="7"/>
  <c r="E19" i="7"/>
  <c r="F19" i="7"/>
  <c r="E21" i="7"/>
  <c r="E24" i="8"/>
  <c r="B32" i="7"/>
  <c r="B9" i="1"/>
  <c r="B12" i="1"/>
  <c r="M11" i="1"/>
  <c r="C32" i="7"/>
  <c r="D32" i="7"/>
  <c r="E32" i="7"/>
  <c r="F32" i="7"/>
  <c r="B38" i="7"/>
  <c r="C38" i="7"/>
  <c r="C50" i="7"/>
  <c r="C11" i="1"/>
  <c r="D38" i="7"/>
  <c r="D10" i="1"/>
  <c r="E38" i="7"/>
  <c r="F38" i="7"/>
  <c r="C48" i="7"/>
  <c r="D48" i="7"/>
  <c r="D50" i="7"/>
  <c r="D11" i="1"/>
  <c r="E48" i="7"/>
  <c r="B19" i="8"/>
  <c r="B24" i="8"/>
  <c r="C28" i="8"/>
  <c r="D28" i="8"/>
  <c r="A9" i="1"/>
  <c r="C9" i="1"/>
  <c r="C12" i="1"/>
  <c r="M12" i="1"/>
  <c r="E29" i="8"/>
  <c r="D9" i="1"/>
  <c r="E9" i="1"/>
  <c r="A10" i="1"/>
  <c r="B10" i="1"/>
  <c r="C10" i="1"/>
  <c r="A11" i="1"/>
  <c r="B11" i="1"/>
  <c r="B21" i="1"/>
  <c r="I26" i="1"/>
  <c r="B26" i="1"/>
  <c r="I12" i="1"/>
  <c r="D29" i="8"/>
  <c r="N11" i="1"/>
  <c r="B28" i="8"/>
  <c r="E28" i="8"/>
  <c r="E10" i="1"/>
  <c r="E50" i="7"/>
  <c r="E11" i="1"/>
  <c r="D12" i="1"/>
  <c r="M13" i="1"/>
  <c r="E30" i="8"/>
  <c r="B27" i="1"/>
  <c r="I13" i="1"/>
  <c r="D30" i="8"/>
  <c r="J11" i="1"/>
  <c r="C24" i="8"/>
  <c r="B16" i="1"/>
  <c r="B17" i="1"/>
  <c r="B37" i="1"/>
  <c r="I23" i="1"/>
  <c r="B35" i="1"/>
  <c r="I21" i="1"/>
  <c r="D38" i="8"/>
  <c r="B18" i="1"/>
  <c r="B38" i="1"/>
  <c r="I24" i="1"/>
  <c r="B31" i="1"/>
  <c r="I17" i="1"/>
  <c r="D34" i="8"/>
  <c r="B28" i="1"/>
  <c r="I14" i="1"/>
  <c r="D31" i="8"/>
  <c r="E12" i="1"/>
  <c r="B34" i="1"/>
  <c r="I20" i="1"/>
  <c r="D37" i="8"/>
  <c r="B12" i="8"/>
  <c r="B32" i="1"/>
  <c r="I18" i="1"/>
  <c r="D35" i="8"/>
  <c r="B29" i="1"/>
  <c r="I15" i="1"/>
  <c r="D32" i="8"/>
  <c r="B36" i="1"/>
  <c r="I22" i="1"/>
  <c r="B33" i="1"/>
  <c r="I19" i="1"/>
  <c r="D36" i="8"/>
  <c r="B30" i="1"/>
  <c r="I16" i="1"/>
  <c r="D33" i="8"/>
  <c r="K12" i="1"/>
  <c r="L12" i="1"/>
  <c r="N12" i="1"/>
  <c r="B29" i="8"/>
  <c r="H12" i="1"/>
  <c r="J12" i="1"/>
  <c r="K13" i="1"/>
  <c r="C30" i="8"/>
  <c r="H13" i="1"/>
  <c r="J13" i="1"/>
  <c r="C29" i="8"/>
  <c r="M24" i="1"/>
  <c r="M17" i="1"/>
  <c r="E34" i="8"/>
  <c r="M25" i="1"/>
  <c r="M22" i="1"/>
  <c r="M16" i="1"/>
  <c r="E33" i="8"/>
  <c r="M18" i="1"/>
  <c r="E35" i="8"/>
  <c r="M26" i="1"/>
  <c r="M19" i="1"/>
  <c r="E36" i="8"/>
  <c r="M21" i="1"/>
  <c r="E38" i="8"/>
  <c r="M20" i="1"/>
  <c r="E37" i="8"/>
  <c r="M14" i="1"/>
  <c r="E31" i="8"/>
  <c r="M23" i="1"/>
  <c r="M15" i="1"/>
  <c r="E32" i="8"/>
  <c r="H14" i="1"/>
  <c r="J14" i="1"/>
  <c r="K14" i="1"/>
  <c r="C31" i="8"/>
  <c r="L13" i="1"/>
  <c r="N13" i="1"/>
  <c r="B30" i="8"/>
  <c r="H15" i="1"/>
  <c r="J15" i="1"/>
  <c r="K15" i="1"/>
  <c r="L15" i="1"/>
  <c r="N15" i="1"/>
  <c r="B32" i="8"/>
  <c r="C32" i="8"/>
  <c r="H16" i="1"/>
  <c r="J16" i="1"/>
  <c r="K16" i="1"/>
  <c r="C33" i="8"/>
  <c r="L16" i="1"/>
  <c r="N16" i="1"/>
  <c r="B33" i="8"/>
  <c r="K17" i="1"/>
  <c r="C34" i="8"/>
  <c r="H17" i="1"/>
  <c r="J17" i="1"/>
  <c r="H18" i="1"/>
  <c r="J18" i="1"/>
  <c r="K18" i="1"/>
  <c r="L18" i="1"/>
  <c r="N18" i="1"/>
  <c r="B35" i="8"/>
  <c r="C35" i="8"/>
  <c r="K19" i="1"/>
  <c r="H19" i="1"/>
  <c r="J19" i="1"/>
  <c r="H20" i="1"/>
  <c r="J20" i="1"/>
  <c r="K20" i="1"/>
  <c r="L19" i="1"/>
  <c r="N19" i="1"/>
  <c r="B36" i="8"/>
  <c r="C36" i="8"/>
  <c r="L20" i="1"/>
  <c r="N20" i="1"/>
  <c r="B37" i="8"/>
  <c r="C37" i="8"/>
  <c r="H21" i="1"/>
  <c r="J21" i="1"/>
  <c r="K21" i="1"/>
  <c r="C38" i="8"/>
  <c r="L21" i="1"/>
  <c r="N21" i="1"/>
  <c r="B38" i="8"/>
  <c r="H22" i="1"/>
  <c r="J22" i="1"/>
  <c r="K22" i="1"/>
  <c r="L22" i="1"/>
  <c r="N22" i="1"/>
  <c r="K23" i="1"/>
  <c r="L23" i="1"/>
  <c r="N23" i="1"/>
  <c r="H23" i="1"/>
  <c r="J23" i="1"/>
  <c r="K24" i="1"/>
  <c r="L24" i="1"/>
  <c r="N24" i="1"/>
  <c r="H24" i="1"/>
  <c r="J24" i="1"/>
  <c r="H25" i="1"/>
  <c r="J25" i="1"/>
  <c r="K25" i="1"/>
  <c r="L25" i="1"/>
  <c r="N25" i="1"/>
  <c r="K26" i="1"/>
  <c r="L26" i="1"/>
  <c r="N26" i="1"/>
  <c r="H26" i="1"/>
  <c r="J26" i="1"/>
  <c r="L17" i="1"/>
  <c r="N17" i="1"/>
  <c r="B34" i="8"/>
  <c r="L14" i="1"/>
  <c r="N14" i="1"/>
  <c r="B31" i="8"/>
</calcChain>
</file>

<file path=xl/comments1.xml><?xml version="1.0" encoding="utf-8"?>
<comments xmlns="http://schemas.openxmlformats.org/spreadsheetml/2006/main">
  <authors>
    <author>lsbansv</author>
  </authors>
  <commentList>
    <comment ref="B3" authorId="0" shapeId="0">
      <text>
        <r>
          <rPr>
            <sz val="8"/>
            <color indexed="81"/>
            <rFont val="Tahoma"/>
            <family val="2"/>
          </rPr>
          <t xml:space="preserve">Namn på objektet
</t>
        </r>
      </text>
    </comment>
    <comment ref="B5" authorId="0" shapeId="0">
      <text>
        <r>
          <rPr>
            <sz val="8"/>
            <color indexed="81"/>
            <rFont val="Tahoma"/>
            <family val="2"/>
          </rPr>
          <t>Här anges det om investeringen är ex en rationaliseringsinvestering, reinvestering, nyinvestering, 
exploateringsinvestering etc</t>
        </r>
      </text>
    </comment>
    <comment ref="B7" authorId="0" shapeId="0">
      <text>
        <r>
          <rPr>
            <sz val="8"/>
            <color indexed="81"/>
            <rFont val="Tahoma"/>
            <family val="2"/>
          </rPr>
          <t xml:space="preserve">Vilka år investeringen skall utföras.
</t>
        </r>
      </text>
    </comment>
    <comment ref="B9" authorId="0" shapeId="0">
      <text>
        <r>
          <rPr>
            <sz val="8"/>
            <color indexed="81"/>
            <rFont val="Tahoma"/>
            <family val="2"/>
          </rPr>
          <t xml:space="preserve">Första investeringåret
</t>
        </r>
      </text>
    </comment>
  </commentList>
</comments>
</file>

<file path=xl/comments2.xml><?xml version="1.0" encoding="utf-8"?>
<comments xmlns="http://schemas.openxmlformats.org/spreadsheetml/2006/main">
  <authors>
    <author>lklhelj</author>
  </authors>
  <commentList>
    <comment ref="B8" authorId="0" shapeId="0">
      <text>
        <r>
          <rPr>
            <sz val="8"/>
            <color indexed="81"/>
            <rFont val="Tahoma"/>
            <family val="2"/>
          </rPr>
          <t>Driftskostnad under investeringstiden, pga investeringen. Ex kostnader för ersättningslokaler etc.</t>
        </r>
      </text>
    </comment>
    <comment ref="A21" authorId="0" shapeId="0">
      <text>
        <r>
          <rPr>
            <b/>
            <sz val="8"/>
            <color indexed="81"/>
            <rFont val="Tahoma"/>
            <family val="2"/>
          </rPr>
          <t>lklhelj:</t>
        </r>
        <r>
          <rPr>
            <sz val="8"/>
            <color indexed="81"/>
            <rFont val="Tahoma"/>
            <family val="2"/>
          </rPr>
          <t xml:space="preserve">
statsbidrag, extern finansiering</t>
        </r>
      </text>
    </comment>
  </commentList>
</comments>
</file>

<file path=xl/sharedStrings.xml><?xml version="1.0" encoding="utf-8"?>
<sst xmlns="http://schemas.openxmlformats.org/spreadsheetml/2006/main" count="213" uniqueCount="180">
  <si>
    <t>Internränta</t>
  </si>
  <si>
    <t>År 1</t>
  </si>
  <si>
    <t>År 2</t>
  </si>
  <si>
    <t>År 3</t>
  </si>
  <si>
    <t>År 4</t>
  </si>
  <si>
    <t>IB</t>
  </si>
  <si>
    <t>UB</t>
  </si>
  <si>
    <t>År 0</t>
  </si>
  <si>
    <t>Kapitalkostnad:</t>
  </si>
  <si>
    <t>Grundinvestering År 0</t>
  </si>
  <si>
    <t>Avskrivning år 1</t>
  </si>
  <si>
    <t>Avskrivning år 2</t>
  </si>
  <si>
    <t>Avskrivning år 3</t>
  </si>
  <si>
    <t>Total kostnad/år</t>
  </si>
  <si>
    <t>Fortsatt investering År 1</t>
  </si>
  <si>
    <t>Fortsatt investering År 2</t>
  </si>
  <si>
    <t>Investeringsbelopp (tkr)</t>
  </si>
  <si>
    <t>Avskrivningstid (år)</t>
  </si>
  <si>
    <t>Investeringsobjekt:</t>
  </si>
  <si>
    <t>Avskrivning/ år</t>
  </si>
  <si>
    <t>Årligt drift-överskott/ underskott</t>
  </si>
  <si>
    <t>Annan extern intäkt (tkr):</t>
  </si>
  <si>
    <t>Kapitalkostn/ år</t>
  </si>
  <si>
    <t>År</t>
  </si>
  <si>
    <t>Investeringstyp</t>
  </si>
  <si>
    <t>FÖRKALKYL TILL INVESTERINGSBESLUT</t>
  </si>
  <si>
    <t>- Nybyggnation</t>
  </si>
  <si>
    <t>- Byte/nyinvestering maskiner/fordon/inventarier</t>
  </si>
  <si>
    <t>Anskaffningskostnad</t>
  </si>
  <si>
    <t>- intäkter</t>
  </si>
  <si>
    <t>- hyra</t>
  </si>
  <si>
    <t>- personl</t>
  </si>
  <si>
    <t>- kapitalkostnad</t>
  </si>
  <si>
    <t>- reparationskostnad</t>
  </si>
  <si>
    <t>- drivmedel</t>
  </si>
  <si>
    <t>- underhåll</t>
  </si>
  <si>
    <t>Kalkylerad driftskostnad</t>
  </si>
  <si>
    <t>Avvecklingskostnad</t>
  </si>
  <si>
    <t>- personal</t>
  </si>
  <si>
    <t>- lokalkostnad</t>
  </si>
  <si>
    <t>- avtalskostnad</t>
  </si>
  <si>
    <t>Kalkylerad avvecklingskostnad</t>
  </si>
  <si>
    <t>Driftskostnad idag</t>
  </si>
  <si>
    <t>Finansierad inom driften idag</t>
  </si>
  <si>
    <t>Driftskostnad netto</t>
  </si>
  <si>
    <t>Summa driftskostnad idag</t>
  </si>
  <si>
    <t>Investeringsår</t>
  </si>
  <si>
    <t>Fortsatt investering År 3</t>
  </si>
  <si>
    <t>Fortsatt investering År 4</t>
  </si>
  <si>
    <t>Avskrivning år 4</t>
  </si>
  <si>
    <t>Avskrivning år 5</t>
  </si>
  <si>
    <t>Statsbidrag</t>
  </si>
  <si>
    <t>Privata sponsorer etc</t>
  </si>
  <si>
    <t>Summa extern finansiering</t>
  </si>
  <si>
    <t>Investeringskalkyl tkr</t>
  </si>
  <si>
    <t>Externa intäkter tkr</t>
  </si>
  <si>
    <t>- annat</t>
  </si>
  <si>
    <t>Ja/nej</t>
  </si>
  <si>
    <t>Förväntade kostnader/år (tkr):</t>
  </si>
  <si>
    <t>Driftskostnad investering tkr</t>
  </si>
  <si>
    <t>Avskrivning (tkr):</t>
  </si>
  <si>
    <t>Summa exkl kapitalkostnad (tkr)</t>
  </si>
  <si>
    <t>Summa investeringskostnad</t>
  </si>
  <si>
    <t>INVESTERINGSBLANKETT</t>
  </si>
  <si>
    <t>Typ av investering:</t>
  </si>
  <si>
    <t>Total investeringskostnad:</t>
  </si>
  <si>
    <t>Driftskostnad:</t>
  </si>
  <si>
    <t>Avskrivning år 6</t>
  </si>
  <si>
    <t>Avskrivning år 7</t>
  </si>
  <si>
    <t>Avskrivning år 8</t>
  </si>
  <si>
    <t>Avskrivning år 9</t>
  </si>
  <si>
    <t>Avskrivning år 10</t>
  </si>
  <si>
    <t>Avskrivning år 11</t>
  </si>
  <si>
    <t>Avskrivning år 12</t>
  </si>
  <si>
    <t>Avskrivning år 13</t>
  </si>
  <si>
    <t>Avskrivning år 14</t>
  </si>
  <si>
    <t>Investeringskalkyl med avskrivningtid 10 år</t>
  </si>
  <si>
    <t>Avskrivningstid, (år)</t>
  </si>
  <si>
    <t>Investeringskostnad</t>
  </si>
  <si>
    <t>Utanför planperioden</t>
  </si>
  <si>
    <t>Total driftskostnad</t>
  </si>
  <si>
    <t>Kapitalkostnad internränta</t>
  </si>
  <si>
    <t>Kapitalkostnad avskrivning</t>
  </si>
  <si>
    <t>År 5</t>
  </si>
  <si>
    <t>Kommentar:</t>
  </si>
  <si>
    <t>Investeringsobjekt</t>
  </si>
  <si>
    <t>Investeringstyp:</t>
  </si>
  <si>
    <t>Investeringsår:</t>
  </si>
  <si>
    <t>År 6</t>
  </si>
  <si>
    <t>År 7</t>
  </si>
  <si>
    <t>År 8</t>
  </si>
  <si>
    <t>År 9</t>
  </si>
  <si>
    <t>År 10</t>
  </si>
  <si>
    <t>Avsett för egna beräkningar</t>
  </si>
  <si>
    <t>Övriga nettodriftskostnader</t>
  </si>
  <si>
    <t>Hållbarhetsbedömning</t>
  </si>
  <si>
    <t>Miljö</t>
  </si>
  <si>
    <t>Socialt</t>
  </si>
  <si>
    <t>Ekonomiskt</t>
  </si>
  <si>
    <t>Vad skall bedömas?</t>
  </si>
  <si>
    <t>Påverkan på miljön på lång och kort sikt.</t>
  </si>
  <si>
    <t>Påverkan på hälsa, säkerhet, trygghet  och välbefinnande för  medborgare , kunder, brukare.</t>
  </si>
  <si>
    <t xml:space="preserve">Resurshushållning med tanke på nuvarande och kommande generationer. </t>
  </si>
  <si>
    <t xml:space="preserve"> </t>
  </si>
  <si>
    <t>MILJÖMÄSSIG HÅLLBARHET</t>
  </si>
  <si>
    <t>Fråga</t>
  </si>
  <si>
    <t>Förklaring</t>
  </si>
  <si>
    <t>Källhänvisning</t>
  </si>
  <si>
    <t>Kommentar till svaret</t>
  </si>
  <si>
    <t>BEDÖMNING MILJÖMÄSSIG HÅLLBARHET</t>
  </si>
  <si>
    <t>SOCIAL HÅLLBARHET</t>
  </si>
  <si>
    <t>BEDÖMNING SOCIAL HÅLLBARHET</t>
  </si>
  <si>
    <t>EKONOMISK HÅLLBARHET</t>
  </si>
  <si>
    <t>BEDÖMNING EKONOMISK HÅLLBARHET</t>
  </si>
  <si>
    <t xml:space="preserve">Kommentarer till bedömningen:  </t>
  </si>
  <si>
    <t>(skriv kommentar här)</t>
  </si>
  <si>
    <t>Kommer investeringen att bidra till god hälsa i arbetslivet?</t>
  </si>
  <si>
    <t>Livscykelanalys  (LCA) är en metod för att åstadkomma en helhetsbild av hur stor den totala miljöpåverkan är under en produkts livscykel från råvaruutvinning, via tillverkningsprocesser och användning till avfallshanteringen, inklusive alla transporter och all energiåtgång i mellanleden.</t>
  </si>
  <si>
    <r>
      <t xml:space="preserve">Bedömning                               </t>
    </r>
    <r>
      <rPr>
        <b/>
        <sz val="8"/>
        <rFont val="Times New Roman"/>
        <family val="1"/>
      </rPr>
      <t xml:space="preserve"> Skala: Mycket bra, Bra, Mindre bra eller Dålig</t>
    </r>
  </si>
  <si>
    <t xml:space="preserve">Kommentarer till hållbarhetsbedömningen:  </t>
  </si>
  <si>
    <t>FN:s Barnkonvention. Nationella folkhälsomålet.</t>
  </si>
  <si>
    <t>Nationella kultur- kulturmiljö och arkitekturmålen.</t>
  </si>
  <si>
    <t>Hänsyn till förväntad och önskvärd befolkningsutveckling.</t>
  </si>
  <si>
    <t>Krav finns på att leverantörer uppfyller sociala krav och att produkter är framställda på ett socialt acceptabelt sätt t ex avseende arbetsmiljö.</t>
  </si>
  <si>
    <t>Skapas ökad jämställdhet mellan män och kvinnor, tillgänglighet för funktionsnedsatta, att olika etniska, kulturella, språkliga eller religiösa grupper möts och att minska  fysiska, socioekonomiska eller språkliga hinder finns för detta.</t>
  </si>
  <si>
    <t>Kommer investeringen att bidra till barnens bästa och ge dem trygga och goda uppväxtvillkor?</t>
  </si>
  <si>
    <t>Kommer investeringen att bidra till ökad delaktighet och inflytande i samhället?</t>
  </si>
  <si>
    <t>Påverkas hälsan under arbetet med att genomföra investeringen och under användningstiden.</t>
  </si>
  <si>
    <t>Gör en sammanfattande bedömning av investeringens sociala hållbarhet utifrån svaren ovan. Skriv bedömningen i rutan till höger enligt skalan: Mycket bra, Bra, Mindre bra eller Dålig. Vid behov ta hjälp av  hållbarhetsstrateg i bedömningen.</t>
  </si>
  <si>
    <t>Ange vilken nivå Bas, Avancerad, Spjutspets.</t>
  </si>
  <si>
    <t>Gör en sammanfattande bedömning av investeringens miljömässiga hållbarhet utifrån svaren ovan. Skriv bedömningen i rutan till höger enligt skalan: Mycket bra, Bra, Mindre bra eller Dålig. Vid behov ta hjälp av förvaltningens miljösamordnare i bedömningen.</t>
  </si>
  <si>
    <t>Kommer investeringen att bidra till ökad säkerhet och trygghet?</t>
  </si>
  <si>
    <t>Minskar risken för brott, missbruk eller olyckor och skapas sunda och trygga miljöer och produkter.</t>
  </si>
  <si>
    <t>Kommer investeringen att bidra till konstnärlig förnyelse eller ett levande kulturarv?</t>
  </si>
  <si>
    <t>Kommer investeringen att följa kraven i upphandlingspolicyn?</t>
  </si>
  <si>
    <t>Kommer investeringen att underlätta en hållbar livsstil?</t>
  </si>
  <si>
    <t>Görs kunderna, brukarna, medarbetarna delaktiga? Efterfrågas deras synpunkter och tas det hänsyn till dem. Får barn uttrycka sin mening och höras, anpassat efter sin ålder och mognad i samband med investeringar som rör barn?</t>
  </si>
  <si>
    <t>Krav på  tid för förberedelse, kontroll av leverantörer, objektivitet, affärsmässighet, konkurrens.</t>
  </si>
  <si>
    <t>Innebär investeringen kontakt med riskgrupper, riskvaror, riskländer.</t>
  </si>
  <si>
    <t>Kommer investeringen att följa riktlinjen mot mutor och bestickning?</t>
  </si>
  <si>
    <t>Tar investeringen tillräcklig höjd för att nå målet om ökad  befolkning?</t>
  </si>
  <si>
    <t>Livscykelkostnad är resultatet av en ekonomisk analys (LCC) där kostnader och intäkter för ett system eller en produkt sammanställs över dess livslängd t ex  inköp, underhåll, drift</t>
  </si>
  <si>
    <t>Kommer investeringens långsiktiga  ekonomiska effekt att beaktas t ex  genom en livscykelkostnadsanalys?</t>
  </si>
  <si>
    <t>XX-förvaltningen</t>
  </si>
  <si>
    <t>Kalkylränta</t>
  </si>
  <si>
    <r>
      <rPr>
        <b/>
        <sz val="11"/>
        <rFont val="Calibri"/>
        <family val="2"/>
      </rPr>
      <t xml:space="preserve">Hållbarhetsbedömning </t>
    </r>
    <r>
      <rPr>
        <sz val="11"/>
        <rFont val="Calibri"/>
        <family val="2"/>
      </rPr>
      <t>Bedöm investeringen genom att svara på frågan.                         
Svarsalternativ: Ja,  Ja delvis, Nej eller Ej relevant</t>
    </r>
  </si>
  <si>
    <t>Kommer investeringen att bidra till att målen i "Miljöplan för Lidköpings kommun"  uppnås?</t>
  </si>
  <si>
    <t>Bedömning görs inom miljöplanens fyra delområden: Sund livsmiljö. Minskad klimatpåverkan. Hållbar resursanvändning och Naturens tjänster.</t>
  </si>
  <si>
    <t xml:space="preserve"> Vårt arbetssätt, under Styra politiskt: "Miljöplan för Lidköpings kommun"</t>
  </si>
  <si>
    <t>Kommer investeringen att uppfylla kraven i "Riktlinjer för hållbar samhälls-planering och hållbart byggande"?</t>
  </si>
  <si>
    <t>I riktlinjen ingår bland  annat kriterierna i Miljöbyggnad nivå silver, Resurshushållning och energi, Material och kemikalier, Trafik, Yttre miljö, biologisk mångfald och vatten, Social hållbarhet samt klimatanpassning</t>
  </si>
  <si>
    <t>Vårt arbetssätt under Styra politiskt,  "Riktlinjer för hållbar samhällsplanering och hållbart byggande". www.miljöbyggnad sgbc.se.</t>
  </si>
  <si>
    <t>Kommer investeringen att göras enligt Upphandlings-myndighetens kriterier?</t>
  </si>
  <si>
    <t>Vid upphandlingar där Upphandlings-myndighetens kriterier används ska minst basnivå väljas. Avancerad nivå bör väljas för energiförbrukande varor. Köp av el ska vara Naturskyddsföreningens "Bra Miljöval". För vissa varor eller där kriterier saknas skall miljömärkning eller likvärt användas som lägsta nivå.</t>
  </si>
  <si>
    <t xml:space="preserve">Upphandlingsmyndigheten www.upphandlingsmyndigheten.se. Aktuella  kriterier finns i kriteriebiblioteket för respektive produktområde. </t>
  </si>
  <si>
    <t>Kommer investeringens miljömässiga påverkan att beaktas genom användande av livscykelanalys?</t>
  </si>
  <si>
    <t>Referens LCC: http://www.upphandlingsmyndigheten.se/omraden/lcc/perspektiv/
Referens LCA: http://www.upphandlingsmyndigheten.se/omraden/lcc/perspektiv/miljomassig-livscykel/
Referens LCC: http://www.upphandlingsmyndigheten.se/omraden/lcc/perspektiv/
Referens LCA: http://www.upphandlingsmyndigheten.se/omraden/lcc/perspektiv/miljomassig-livscykel/
Referens LCC: http://www.upphandlingsmyndigheten.se/omraden/lcc/perspektiv/
Referens LCA: http://www.upphandlingsmyndigheten.se/omraden/lcc/perspektiv/miljomassig-livscykel/
Referens LCC: http://www.upphandlingsmyndigheten.se/omraden/lcc/perspektiv/   Referens LCA: http://www.upphandlingsmyndigheten.se/omraden/lcc/perspektiv/miljomassig-livscykel/</t>
  </si>
  <si>
    <r>
      <rPr>
        <b/>
        <sz val="11"/>
        <rFont val="Calibri"/>
        <family val="2"/>
      </rPr>
      <t xml:space="preserve">Hållbarhetsbedömning </t>
    </r>
    <r>
      <rPr>
        <sz val="11"/>
        <rFont val="Calibri"/>
        <family val="2"/>
      </rPr>
      <t>Bedöm investeringen genom att svara på frågan.                         
Svarsalternativ: Ja, Ja delvis, Nej eller Ej relevant</t>
    </r>
  </si>
  <si>
    <t>Ger investeringen ökade möjligheter till att arbeta hälsofrämjande och förebyggande,  fysisk aktivietet, säkra livsmedel,  tidiga insatser, kultur - och fritidsutbud, ger det trygghet, säkerhet och delaktighet för olika målgrupper oberoende av kön, funktionsnedsättning och etnicitet.</t>
  </si>
  <si>
    <t>Kommunfullmäktiges styrkort "Målbild Lidköping 2030",  "Möjlighet till hållbar livsstil" . Nationella folkhälsomålet. Nationella målet för friluftsliv.</t>
  </si>
  <si>
    <t>Kommunfullmäktiges styrkort "Möjlighet till hållbar livsstil", samt Vårt arbetssätt under Styra politiskt:  "Riktlinje för säkerhet och trygghet i utemiljön", "Riskhanteringspolicy". Samverkansöverenskommelse mellan kommunen och polisen. Nationella målet för krisberedskap och säkerhet.</t>
  </si>
  <si>
    <t>Kommer investeringen att uppfylla kraven på sociala hänsyn i upphandlings-policyn?</t>
  </si>
  <si>
    <t>Vårt arbetssättunder Styra politsikt  "Upphandlingspolicyn" inklusive under Tillgodose behovet av inköp och upphandling "Sociala hänsyn gällande för Lidköpings kommun vid upphandling"</t>
  </si>
  <si>
    <t xml:space="preserve">Kommer investeringen att bidra till en samhälls-gemenskap som inkluderar alla oavsett kön, funktionsnedsättning, etnicitet, ålder, socio-ekonomi och sexuell läggning? </t>
  </si>
  <si>
    <t>Vårt arbetssätt under Styra politiskt: "Policy och riktlinje för Jämställdhet och mångfald" "Inriktning för Integrationsarbetet, "Integrationspolitiskt program för Lidköpings kommun".                     Nationella mål: Nationella jämställdhetsmålen. Nationella tillgänglighetsmålen.  Nationella integrationsmålen. Nationella transportmålet. Nationella folkhälsomålet.</t>
  </si>
  <si>
    <t>Barnens bästa ska komma i främsta rummet vid alla beslut som rör barn.</t>
  </si>
  <si>
    <t xml:space="preserve">Vårt arbetssätt under Värna demokratin "Riktlinje för demokratiutveckling".                          FN:s barnkonvention. Nationella folkhälsomålet. </t>
  </si>
  <si>
    <t xml:space="preserve">Vårt arbetssätt "Arbetsmiljö- policy och riktlinje". Nationella folkhälsomålet. </t>
  </si>
  <si>
    <t>Bidrar investeringen till ökad kvalitet, konstnärlig förnyelse eller att ett kulturarv bevaras. Bidrar investeringen till allas, speciellt barn och ungas möjligheter till kulturupplevelser och eget skapande.</t>
  </si>
  <si>
    <t>Kommer investeringen att bidra till hållbar resursanvändning och god ekonomisk hushållning.</t>
  </si>
  <si>
    <t>Hållbar resursanvändning och god ekonomisk hushållning innebär att vi ser till att resurserna både på kort och  lång sikt räcker till för att utföra den service som medborgarna har rätt till och efterfrågar. Indikatorer t ex överskott i % av skatter och bidrag, budgetföljsamhet, resultat i Kommunkompassen</t>
  </si>
  <si>
    <t xml:space="preserve">Kommunfullmäktiges styrkort: "Engagerade medarbetare, god ekonomi och hög kvalitet". </t>
  </si>
  <si>
    <t xml:space="preserve"> Vårt arbetssätt  under Styra politiskt "Upphandlingspolicy".</t>
  </si>
  <si>
    <t>Vårt arbetssätt under Styra politiskt "Riktlinjer för att förhindra mutor, bestickning och annan korruption inom Lidköpings kommun".</t>
  </si>
  <si>
    <t xml:space="preserve">Kommunfullmäktiges styrkort "Målbild Lidköping 2030".  </t>
  </si>
  <si>
    <t xml:space="preserve">Referens LCC: http://www.upphandlingsmyndigheten.se/omraden/lcc/perspektiv/     </t>
  </si>
  <si>
    <t>Gör en sammanfattande bedömning av investeringens ekonomiska hållbarhet utifrån svaren ovan. Skriv bedömningen i rutan till höger enligt skalan: Mycket bra, Bra, Mindre bra eller Dålig. Vid behov ta hjälp av ekonom KSV vid i bedömningen.</t>
  </si>
  <si>
    <t>Plan 2025</t>
  </si>
  <si>
    <t>Budget 2024</t>
  </si>
  <si>
    <t>Plan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</si>
</sst>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font>
    <font>
      <b/>
      <sz val="10"/>
      <name val="Arial"/>
      <family val="2"/>
    </font>
    <font>
      <b/>
      <sz val="14"/>
      <name val="Arial"/>
      <family val="2"/>
    </font>
    <font>
      <b/>
      <u/>
      <sz val="12"/>
      <name val="Arial"/>
      <family val="2"/>
    </font>
    <font>
      <b/>
      <sz val="12"/>
      <name val="Arial"/>
      <family val="2"/>
    </font>
    <font>
      <sz val="8"/>
      <color indexed="81"/>
      <name val="Tahoma"/>
      <family val="2"/>
    </font>
    <font>
      <b/>
      <sz val="8"/>
      <color indexed="81"/>
      <name val="Tahoma"/>
      <family val="2"/>
    </font>
    <font>
      <sz val="10"/>
      <color indexed="10"/>
      <name val="Arial"/>
      <family val="2"/>
    </font>
    <font>
      <b/>
      <sz val="14"/>
      <name val="Times New Roman"/>
      <family val="1"/>
    </font>
    <font>
      <sz val="11"/>
      <name val="Times New Roman"/>
      <family val="1"/>
    </font>
    <font>
      <b/>
      <sz val="16"/>
      <name val="Times New Roman"/>
      <family val="1"/>
    </font>
    <font>
      <sz val="14"/>
      <name val="Times New Roman"/>
      <family val="1"/>
    </font>
    <font>
      <b/>
      <sz val="11"/>
      <name val="Times New Roman"/>
      <family val="1"/>
    </font>
    <font>
      <sz val="10"/>
      <name val="Arial"/>
      <family val="2"/>
    </font>
    <font>
      <b/>
      <sz val="16"/>
      <name val="Arial"/>
      <family val="2"/>
    </font>
    <font>
      <b/>
      <sz val="14"/>
      <name val="Arial Black"/>
      <family val="2"/>
    </font>
    <font>
      <b/>
      <sz val="11"/>
      <name val="Calibri"/>
      <family val="2"/>
    </font>
    <font>
      <sz val="11"/>
      <name val="Calibri"/>
      <family val="2"/>
    </font>
    <font>
      <sz val="12"/>
      <name val="Arial Black"/>
      <family val="2"/>
    </font>
    <font>
      <b/>
      <sz val="11"/>
      <name val="Arial"/>
      <family val="2"/>
    </font>
    <font>
      <b/>
      <sz val="8"/>
      <name val="Times New Roman"/>
      <family val="1"/>
    </font>
    <font>
      <sz val="12"/>
      <name val="Calibri"/>
      <family val="2"/>
      <scheme val="minor"/>
    </font>
    <font>
      <b/>
      <sz val="12"/>
      <name val="Calibri"/>
      <family val="2"/>
      <scheme val="minor"/>
    </font>
    <font>
      <sz val="11"/>
      <name val="Calibri"/>
      <family val="2"/>
      <scheme val="minor"/>
    </font>
  </fonts>
  <fills count="13">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8" tint="0.59999389629810485"/>
        <bgColor indexed="64"/>
      </patternFill>
    </fill>
  </fills>
  <borders count="5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2">
    <xf numFmtId="0" fontId="0" fillId="0" borderId="0" xfId="0"/>
    <xf numFmtId="0" fontId="1" fillId="0" borderId="0" xfId="0" applyFont="1"/>
    <xf numFmtId="0" fontId="2" fillId="0" borderId="0" xfId="0" applyFont="1"/>
    <xf numFmtId="3" fontId="2" fillId="0" borderId="0" xfId="0" applyNumberFormat="1" applyFont="1"/>
    <xf numFmtId="3" fontId="0" fillId="0" borderId="0" xfId="0" applyNumberFormat="1"/>
    <xf numFmtId="0" fontId="1" fillId="2" borderId="1" xfId="0" applyFont="1" applyFill="1" applyBorder="1"/>
    <xf numFmtId="0" fontId="1" fillId="3" borderId="1" xfId="0" applyFont="1" applyFill="1" applyBorder="1"/>
    <xf numFmtId="3" fontId="1" fillId="0" borderId="2" xfId="0" applyNumberFormat="1" applyFont="1" applyFill="1" applyBorder="1"/>
    <xf numFmtId="0" fontId="3" fillId="0" borderId="0" xfId="0" applyFont="1"/>
    <xf numFmtId="3" fontId="0" fillId="0" borderId="3" xfId="0" applyNumberFormat="1" applyBorder="1" applyAlignment="1">
      <alignment horizontal="center"/>
    </xf>
    <xf numFmtId="3" fontId="1" fillId="0" borderId="3" xfId="0" applyNumberFormat="1" applyFont="1" applyBorder="1" applyAlignment="1">
      <alignment horizontal="center"/>
    </xf>
    <xf numFmtId="0" fontId="0" fillId="0" borderId="4" xfId="0" applyBorder="1"/>
    <xf numFmtId="3" fontId="1" fillId="0" borderId="5" xfId="0" applyNumberFormat="1" applyFont="1" applyBorder="1" applyAlignment="1">
      <alignment horizontal="center"/>
    </xf>
    <xf numFmtId="0" fontId="0" fillId="0" borderId="6" xfId="0" applyBorder="1"/>
    <xf numFmtId="0" fontId="0" fillId="0" borderId="0" xfId="0" applyBorder="1"/>
    <xf numFmtId="3" fontId="0" fillId="0" borderId="0" xfId="0" applyNumberFormat="1" applyBorder="1"/>
    <xf numFmtId="0" fontId="1" fillId="3" borderId="2" xfId="0" applyFont="1" applyFill="1" applyBorder="1"/>
    <xf numFmtId="0" fontId="4" fillId="3" borderId="1" xfId="0" applyFont="1" applyFill="1" applyBorder="1" applyAlignment="1"/>
    <xf numFmtId="0" fontId="2" fillId="3" borderId="7" xfId="0" applyFont="1" applyFill="1" applyBorder="1"/>
    <xf numFmtId="3" fontId="1" fillId="4" borderId="7" xfId="0" applyNumberFormat="1" applyFont="1" applyFill="1" applyBorder="1"/>
    <xf numFmtId="0" fontId="1" fillId="0" borderId="8" xfId="0" applyFont="1" applyBorder="1"/>
    <xf numFmtId="3" fontId="1" fillId="0" borderId="9" xfId="0" applyNumberFormat="1" applyFont="1" applyBorder="1"/>
    <xf numFmtId="3" fontId="0" fillId="4" borderId="5" xfId="0" applyNumberFormat="1" applyFill="1" applyBorder="1"/>
    <xf numFmtId="3" fontId="0" fillId="4" borderId="10" xfId="0" applyNumberFormat="1" applyFill="1" applyBorder="1"/>
    <xf numFmtId="3" fontId="1" fillId="0" borderId="0" xfId="0" applyNumberFormat="1" applyFont="1" applyBorder="1" applyAlignment="1">
      <alignment horizontal="center"/>
    </xf>
    <xf numFmtId="0" fontId="0" fillId="0" borderId="4" xfId="0" applyBorder="1" applyAlignment="1">
      <alignment horizontal="center"/>
    </xf>
    <xf numFmtId="0" fontId="4" fillId="3" borderId="0" xfId="0" applyFont="1" applyFill="1" applyBorder="1" applyAlignment="1"/>
    <xf numFmtId="0" fontId="2" fillId="3" borderId="0" xfId="0" applyFont="1" applyFill="1" applyBorder="1"/>
    <xf numFmtId="0" fontId="2" fillId="4" borderId="0" xfId="0" applyFont="1" applyFill="1" applyBorder="1" applyAlignment="1"/>
    <xf numFmtId="0" fontId="0" fillId="4" borderId="0" xfId="0" applyFill="1" applyBorder="1" applyAlignment="1"/>
    <xf numFmtId="0" fontId="4" fillId="0" borderId="0" xfId="0" applyFont="1" applyFill="1" applyBorder="1" applyAlignment="1"/>
    <xf numFmtId="0" fontId="2" fillId="0" borderId="0" xfId="0" applyFont="1" applyFill="1" applyBorder="1"/>
    <xf numFmtId="0" fontId="2" fillId="0" borderId="0" xfId="0" applyFont="1" applyFill="1" applyBorder="1" applyAlignment="1"/>
    <xf numFmtId="0" fontId="0" fillId="0" borderId="0" xfId="0" applyFill="1" applyBorder="1" applyAlignment="1"/>
    <xf numFmtId="49" fontId="0" fillId="0" borderId="0" xfId="0" applyNumberFormat="1"/>
    <xf numFmtId="3" fontId="1" fillId="0" borderId="0" xfId="0" applyNumberFormat="1" applyFont="1" applyFill="1" applyBorder="1"/>
    <xf numFmtId="3" fontId="0" fillId="0" borderId="0" xfId="0" applyNumberFormat="1" applyFill="1" applyBorder="1"/>
    <xf numFmtId="3" fontId="0" fillId="0" borderId="0" xfId="0" applyNumberFormat="1" applyFill="1"/>
    <xf numFmtId="9" fontId="1" fillId="0" borderId="0" xfId="0" applyNumberFormat="1" applyFont="1" applyFill="1" applyBorder="1"/>
    <xf numFmtId="0" fontId="1" fillId="2" borderId="11" xfId="0" applyFont="1" applyFill="1" applyBorder="1"/>
    <xf numFmtId="3" fontId="1" fillId="2" borderId="12" xfId="0" applyNumberFormat="1" applyFont="1" applyFill="1" applyBorder="1"/>
    <xf numFmtId="3" fontId="0" fillId="4" borderId="4" xfId="0" applyNumberFormat="1" applyFill="1" applyBorder="1" applyAlignment="1">
      <alignment horizontal="right"/>
    </xf>
    <xf numFmtId="0" fontId="8" fillId="0" borderId="0" xfId="0" applyFont="1"/>
    <xf numFmtId="0" fontId="9" fillId="0" borderId="0" xfId="0" applyFont="1"/>
    <xf numFmtId="0" fontId="9" fillId="0" borderId="13" xfId="0" applyFont="1" applyBorder="1"/>
    <xf numFmtId="0" fontId="10" fillId="0" borderId="0" xfId="0" applyFont="1"/>
    <xf numFmtId="0" fontId="11" fillId="0" borderId="13" xfId="0" applyFont="1" applyBorder="1"/>
    <xf numFmtId="0" fontId="11" fillId="0" borderId="0" xfId="0" applyFont="1"/>
    <xf numFmtId="0" fontId="12" fillId="4" borderId="0" xfId="0" applyFont="1" applyFill="1"/>
    <xf numFmtId="0" fontId="12" fillId="0" borderId="0" xfId="0" applyFont="1" applyFill="1"/>
    <xf numFmtId="0" fontId="9" fillId="0" borderId="0" xfId="0" applyFont="1" applyAlignment="1">
      <alignment horizontal="left"/>
    </xf>
    <xf numFmtId="0" fontId="9" fillId="0" borderId="0" xfId="0" applyFont="1" applyAlignment="1">
      <alignment horizontal="right"/>
    </xf>
    <xf numFmtId="3" fontId="9" fillId="0" borderId="0" xfId="0" applyNumberFormat="1" applyFont="1" applyAlignment="1">
      <alignment horizontal="right"/>
    </xf>
    <xf numFmtId="0" fontId="9" fillId="0" borderId="0" xfId="0" applyFont="1" applyAlignment="1">
      <alignment wrapText="1"/>
    </xf>
    <xf numFmtId="0" fontId="12" fillId="0" borderId="14" xfId="0" applyFont="1" applyFill="1" applyBorder="1"/>
    <xf numFmtId="0" fontId="9" fillId="0" borderId="0" xfId="0" applyFont="1" applyBorder="1"/>
    <xf numFmtId="0" fontId="9" fillId="0" borderId="15" xfId="0" applyFont="1" applyBorder="1"/>
    <xf numFmtId="0" fontId="12" fillId="0" borderId="8" xfId="0" applyFont="1" applyFill="1" applyBorder="1"/>
    <xf numFmtId="3" fontId="9" fillId="0" borderId="16" xfId="0" applyNumberFormat="1" applyFont="1" applyBorder="1" applyAlignment="1">
      <alignment horizontal="right"/>
    </xf>
    <xf numFmtId="0" fontId="9" fillId="0" borderId="17" xfId="0" applyFont="1" applyBorder="1"/>
    <xf numFmtId="0" fontId="9" fillId="0" borderId="18" xfId="0" applyFont="1" applyBorder="1"/>
    <xf numFmtId="0" fontId="9" fillId="0" borderId="9" xfId="0" applyFont="1" applyBorder="1"/>
    <xf numFmtId="0" fontId="9" fillId="0" borderId="0" xfId="0" applyFont="1" applyBorder="1" applyAlignment="1">
      <alignment vertical="top"/>
    </xf>
    <xf numFmtId="49" fontId="1" fillId="0" borderId="0" xfId="0" applyNumberFormat="1" applyFont="1"/>
    <xf numFmtId="0" fontId="1" fillId="0" borderId="19" xfId="0" applyFont="1" applyBorder="1"/>
    <xf numFmtId="3" fontId="0" fillId="0" borderId="20" xfId="0" applyNumberFormat="1" applyBorder="1"/>
    <xf numFmtId="3" fontId="0" fillId="0" borderId="21" xfId="0" applyNumberFormat="1" applyBorder="1"/>
    <xf numFmtId="49" fontId="0" fillId="0" borderId="22" xfId="0" applyNumberFormat="1" applyBorder="1"/>
    <xf numFmtId="3" fontId="0" fillId="0" borderId="23" xfId="0" applyNumberFormat="1" applyBorder="1"/>
    <xf numFmtId="0" fontId="0" fillId="0" borderId="22" xfId="0" applyBorder="1"/>
    <xf numFmtId="0" fontId="1" fillId="0" borderId="24" xfId="0" applyFont="1" applyBorder="1"/>
    <xf numFmtId="3" fontId="1" fillId="0" borderId="13" xfId="0" applyNumberFormat="1" applyFont="1" applyBorder="1"/>
    <xf numFmtId="3" fontId="1" fillId="0" borderId="25" xfId="0" applyNumberFormat="1" applyFont="1" applyBorder="1"/>
    <xf numFmtId="3" fontId="7" fillId="0" borderId="0" xfId="0" applyNumberFormat="1" applyFont="1" applyFill="1" applyBorder="1"/>
    <xf numFmtId="3" fontId="7" fillId="0" borderId="0" xfId="0" applyNumberFormat="1" applyFont="1" applyBorder="1"/>
    <xf numFmtId="3" fontId="7" fillId="0" borderId="23" xfId="0" applyNumberFormat="1" applyFont="1" applyBorder="1"/>
    <xf numFmtId="49" fontId="1" fillId="0" borderId="24" xfId="0" applyNumberFormat="1" applyFont="1" applyBorder="1"/>
    <xf numFmtId="49" fontId="1" fillId="0" borderId="19" xfId="0" applyNumberFormat="1" applyFont="1" applyBorder="1"/>
    <xf numFmtId="49" fontId="1" fillId="0" borderId="22" xfId="0" applyNumberFormat="1" applyFont="1" applyBorder="1"/>
    <xf numFmtId="3" fontId="1" fillId="0" borderId="0" xfId="0" applyNumberFormat="1" applyFont="1" applyBorder="1"/>
    <xf numFmtId="3" fontId="1" fillId="0" borderId="23" xfId="0" applyNumberFormat="1" applyFont="1" applyBorder="1"/>
    <xf numFmtId="0" fontId="3" fillId="3" borderId="0" xfId="0" applyFont="1" applyFill="1"/>
    <xf numFmtId="3" fontId="2" fillId="4" borderId="0" xfId="0" applyNumberFormat="1" applyFont="1" applyFill="1"/>
    <xf numFmtId="49" fontId="2" fillId="4" borderId="0" xfId="0" applyNumberFormat="1" applyFont="1" applyFill="1"/>
    <xf numFmtId="0" fontId="0" fillId="0" borderId="26" xfId="0" applyBorder="1" applyAlignment="1">
      <alignment horizontal="center"/>
    </xf>
    <xf numFmtId="3" fontId="0" fillId="0" borderId="27" xfId="0" applyNumberFormat="1" applyBorder="1" applyAlignment="1">
      <alignment horizontal="center"/>
    </xf>
    <xf numFmtId="3" fontId="1" fillId="0" borderId="27" xfId="0" applyNumberFormat="1" applyFont="1" applyBorder="1" applyAlignment="1">
      <alignment horizontal="center"/>
    </xf>
    <xf numFmtId="3" fontId="1" fillId="0" borderId="28" xfId="0" applyNumberFormat="1" applyFont="1" applyBorder="1" applyAlignment="1">
      <alignment horizontal="center"/>
    </xf>
    <xf numFmtId="3" fontId="0" fillId="4" borderId="26" xfId="0" applyNumberFormat="1" applyFill="1" applyBorder="1" applyAlignment="1">
      <alignment horizontal="right"/>
    </xf>
    <xf numFmtId="3" fontId="0" fillId="3" borderId="7" xfId="0" applyNumberFormat="1" applyFill="1" applyBorder="1"/>
    <xf numFmtId="3" fontId="0" fillId="3" borderId="29" xfId="0" applyNumberFormat="1" applyFill="1" applyBorder="1"/>
    <xf numFmtId="49" fontId="0" fillId="4" borderId="30" xfId="0" applyNumberFormat="1" applyFill="1" applyBorder="1"/>
    <xf numFmtId="49" fontId="0" fillId="4" borderId="31" xfId="0" applyNumberFormat="1" applyFill="1" applyBorder="1"/>
    <xf numFmtId="3" fontId="0" fillId="3" borderId="2" xfId="0" applyNumberFormat="1" applyFill="1" applyBorder="1"/>
    <xf numFmtId="3" fontId="0" fillId="4" borderId="32" xfId="0" applyNumberFormat="1" applyFill="1" applyBorder="1" applyAlignment="1">
      <alignment horizontal="right"/>
    </xf>
    <xf numFmtId="3" fontId="0" fillId="4" borderId="33" xfId="0" applyNumberFormat="1" applyFill="1" applyBorder="1" applyAlignment="1">
      <alignment horizontal="right"/>
    </xf>
    <xf numFmtId="3" fontId="1" fillId="0" borderId="34" xfId="0" applyNumberFormat="1" applyFont="1" applyBorder="1"/>
    <xf numFmtId="3" fontId="0" fillId="4" borderId="30" xfId="0" applyNumberFormat="1" applyFill="1" applyBorder="1" applyAlignment="1">
      <alignment horizontal="right"/>
    </xf>
    <xf numFmtId="3" fontId="0" fillId="4" borderId="31" xfId="0" applyNumberFormat="1" applyFill="1" applyBorder="1" applyAlignment="1">
      <alignment horizontal="right"/>
    </xf>
    <xf numFmtId="3" fontId="1" fillId="0" borderId="17" xfId="0" applyNumberFormat="1" applyFont="1" applyBorder="1"/>
    <xf numFmtId="0" fontId="0" fillId="0" borderId="35" xfId="0" applyBorder="1"/>
    <xf numFmtId="0" fontId="1" fillId="3" borderId="11" xfId="0" applyFont="1" applyFill="1" applyBorder="1"/>
    <xf numFmtId="3" fontId="1" fillId="3" borderId="12" xfId="0" applyNumberFormat="1" applyFont="1" applyFill="1" applyBorder="1"/>
    <xf numFmtId="3" fontId="0" fillId="4" borderId="36" xfId="0" applyNumberFormat="1" applyFill="1" applyBorder="1"/>
    <xf numFmtId="0" fontId="12" fillId="4" borderId="11" xfId="0" applyFont="1" applyFill="1" applyBorder="1"/>
    <xf numFmtId="0" fontId="12" fillId="4" borderId="37" xfId="0" applyFont="1" applyFill="1" applyBorder="1" applyAlignment="1">
      <alignment wrapText="1"/>
    </xf>
    <xf numFmtId="0" fontId="12" fillId="4" borderId="12" xfId="0" applyFont="1" applyFill="1" applyBorder="1" applyAlignment="1">
      <alignment wrapText="1"/>
    </xf>
    <xf numFmtId="0" fontId="12" fillId="0" borderId="0" xfId="0" applyFont="1" applyBorder="1" applyAlignment="1">
      <alignment vertical="top"/>
    </xf>
    <xf numFmtId="3" fontId="9" fillId="0" borderId="17" xfId="0" applyNumberFormat="1" applyFont="1" applyBorder="1" applyAlignment="1">
      <alignment horizontal="right"/>
    </xf>
    <xf numFmtId="3" fontId="9" fillId="0" borderId="38" xfId="0" applyNumberFormat="1" applyFont="1" applyBorder="1" applyAlignment="1">
      <alignment horizontal="right"/>
    </xf>
    <xf numFmtId="3" fontId="9" fillId="0" borderId="34" xfId="0" applyNumberFormat="1" applyFont="1" applyBorder="1" applyAlignment="1">
      <alignment horizontal="right"/>
    </xf>
    <xf numFmtId="0" fontId="9" fillId="0" borderId="38" xfId="0" applyFont="1" applyBorder="1"/>
    <xf numFmtId="3" fontId="9" fillId="0" borderId="9" xfId="0" applyNumberFormat="1" applyFont="1" applyBorder="1" applyAlignment="1">
      <alignment horizontal="right"/>
    </xf>
    <xf numFmtId="0" fontId="12" fillId="4" borderId="1" xfId="0" applyFont="1" applyFill="1" applyBorder="1" applyAlignment="1">
      <alignment wrapText="1"/>
    </xf>
    <xf numFmtId="3" fontId="12" fillId="4" borderId="2" xfId="0" applyNumberFormat="1" applyFont="1" applyFill="1" applyBorder="1" applyAlignment="1">
      <alignment horizontal="right" wrapText="1"/>
    </xf>
    <xf numFmtId="3" fontId="12" fillId="4" borderId="29" xfId="0" applyNumberFormat="1" applyFont="1" applyFill="1" applyBorder="1" applyAlignment="1">
      <alignment horizontal="right" wrapText="1"/>
    </xf>
    <xf numFmtId="3" fontId="12" fillId="4" borderId="7" xfId="0" applyNumberFormat="1" applyFont="1" applyFill="1" applyBorder="1" applyAlignment="1">
      <alignment horizontal="center" wrapText="1"/>
    </xf>
    <xf numFmtId="0" fontId="12" fillId="4" borderId="2" xfId="0" applyFont="1" applyFill="1" applyBorder="1" applyAlignment="1">
      <alignment wrapText="1"/>
    </xf>
    <xf numFmtId="0" fontId="9" fillId="0" borderId="39" xfId="0" applyFont="1" applyBorder="1" applyAlignment="1">
      <alignment wrapText="1"/>
    </xf>
    <xf numFmtId="0" fontId="9" fillId="0" borderId="31" xfId="0" applyFont="1" applyBorder="1"/>
    <xf numFmtId="0" fontId="9" fillId="0" borderId="40" xfId="0" applyFont="1" applyBorder="1"/>
    <xf numFmtId="3" fontId="9" fillId="3" borderId="41" xfId="0" applyNumberFormat="1" applyFont="1" applyFill="1" applyBorder="1"/>
    <xf numFmtId="3" fontId="9" fillId="3" borderId="33" xfId="0" applyNumberFormat="1" applyFont="1" applyFill="1" applyBorder="1"/>
    <xf numFmtId="3" fontId="9" fillId="3" borderId="42" xfId="0" applyNumberFormat="1" applyFont="1" applyFill="1" applyBorder="1"/>
    <xf numFmtId="3" fontId="9" fillId="0" borderId="43" xfId="0" applyNumberFormat="1" applyFont="1" applyBorder="1"/>
    <xf numFmtId="3" fontId="9" fillId="0" borderId="44" xfId="0" applyNumberFormat="1" applyFont="1" applyBorder="1"/>
    <xf numFmtId="3" fontId="9" fillId="0" borderId="45" xfId="0" applyNumberFormat="1" applyFont="1" applyBorder="1"/>
    <xf numFmtId="3" fontId="9" fillId="0" borderId="46" xfId="0" applyNumberFormat="1" applyFont="1" applyBorder="1" applyAlignment="1">
      <alignment wrapText="1"/>
    </xf>
    <xf numFmtId="3" fontId="9" fillId="0" borderId="47" xfId="0" applyNumberFormat="1" applyFont="1" applyBorder="1" applyAlignment="1">
      <alignment wrapText="1"/>
    </xf>
    <xf numFmtId="3" fontId="9" fillId="0" borderId="48" xfId="0" applyNumberFormat="1" applyFont="1" applyBorder="1" applyAlignment="1">
      <alignment wrapText="1"/>
    </xf>
    <xf numFmtId="0" fontId="12" fillId="4" borderId="49" xfId="0" applyFont="1" applyFill="1" applyBorder="1" applyAlignment="1">
      <alignment wrapText="1"/>
    </xf>
    <xf numFmtId="3" fontId="9" fillId="0" borderId="41" xfId="0" applyNumberFormat="1" applyFont="1" applyBorder="1"/>
    <xf numFmtId="3" fontId="9" fillId="0" borderId="33" xfId="0" applyNumberFormat="1" applyFont="1" applyBorder="1"/>
    <xf numFmtId="3" fontId="9" fillId="0" borderId="42" xfId="0" applyNumberFormat="1" applyFont="1" applyBorder="1"/>
    <xf numFmtId="0" fontId="12" fillId="0" borderId="0" xfId="0" applyFont="1" applyAlignment="1">
      <alignment horizontal="right"/>
    </xf>
    <xf numFmtId="0" fontId="14" fillId="0" borderId="0" xfId="0" applyFont="1" applyFill="1" applyAlignment="1">
      <alignment horizontal="left" vertical="top"/>
    </xf>
    <xf numFmtId="0" fontId="16" fillId="5" borderId="3" xfId="0" applyFont="1" applyFill="1" applyBorder="1" applyAlignment="1">
      <alignment vertical="top" wrapText="1"/>
    </xf>
    <xf numFmtId="0" fontId="17" fillId="5" borderId="3" xfId="0" applyFont="1" applyFill="1" applyBorder="1" applyAlignment="1">
      <alignment vertical="top" wrapText="1"/>
    </xf>
    <xf numFmtId="0" fontId="17" fillId="0" borderId="3" xfId="0" applyFont="1" applyBorder="1" applyAlignment="1">
      <alignment vertical="top" wrapText="1"/>
    </xf>
    <xf numFmtId="0" fontId="15" fillId="6" borderId="3" xfId="0" applyFont="1" applyFill="1" applyBorder="1" applyAlignment="1">
      <alignment vertical="top" wrapText="1"/>
    </xf>
    <xf numFmtId="0" fontId="16" fillId="7" borderId="3" xfId="0" applyFont="1" applyFill="1" applyBorder="1" applyAlignment="1">
      <alignment vertical="top" wrapText="1"/>
    </xf>
    <xf numFmtId="0" fontId="17" fillId="7" borderId="3" xfId="0" applyFont="1" applyFill="1" applyBorder="1" applyAlignment="1">
      <alignment vertical="top" wrapText="1"/>
    </xf>
    <xf numFmtId="0" fontId="17" fillId="0" borderId="3" xfId="0" applyFont="1" applyFill="1" applyBorder="1" applyAlignment="1">
      <alignment vertical="top" wrapText="1"/>
    </xf>
    <xf numFmtId="0" fontId="15" fillId="8" borderId="3" xfId="0" applyFont="1" applyFill="1" applyBorder="1" applyAlignment="1">
      <alignment vertical="top" wrapText="1"/>
    </xf>
    <xf numFmtId="0" fontId="16" fillId="9" borderId="3" xfId="0" applyFont="1" applyFill="1" applyBorder="1" applyAlignment="1">
      <alignment vertical="top" wrapText="1"/>
    </xf>
    <xf numFmtId="0" fontId="17" fillId="9" borderId="3" xfId="0" applyFont="1" applyFill="1" applyBorder="1" applyAlignment="1">
      <alignment vertical="top" wrapText="1"/>
    </xf>
    <xf numFmtId="0" fontId="15" fillId="10" borderId="3" xfId="0" applyFont="1" applyFill="1" applyBorder="1" applyAlignment="1">
      <alignment vertical="top" wrapText="1"/>
    </xf>
    <xf numFmtId="0" fontId="15" fillId="6" borderId="3" xfId="0" applyFont="1" applyFill="1" applyBorder="1" applyAlignment="1">
      <alignment horizontal="center" vertical="center" wrapText="1"/>
    </xf>
    <xf numFmtId="0" fontId="17" fillId="0" borderId="3" xfId="0" applyNumberFormat="1" applyFont="1" applyBorder="1" applyAlignment="1">
      <alignment vertical="top" wrapText="1"/>
    </xf>
    <xf numFmtId="0" fontId="15" fillId="8" borderId="3" xfId="0" applyFont="1" applyFill="1" applyBorder="1" applyAlignment="1">
      <alignment horizontal="center" vertical="center" wrapText="1"/>
    </xf>
    <xf numFmtId="0" fontId="13" fillId="0" borderId="0" xfId="0" applyFont="1"/>
    <xf numFmtId="0" fontId="19" fillId="0" borderId="3" xfId="0" applyFont="1" applyFill="1" applyBorder="1" applyAlignment="1">
      <alignment horizontal="left" vertical="top"/>
    </xf>
    <xf numFmtId="0" fontId="21"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22" fillId="0" borderId="3" xfId="0" applyFont="1" applyFill="1" applyBorder="1" applyAlignment="1">
      <alignment horizontal="left" vertical="top" wrapText="1"/>
    </xf>
    <xf numFmtId="0" fontId="22"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0" fillId="0" borderId="0" xfId="0" applyBorder="1" applyAlignment="1">
      <alignment horizontal="left" vertical="top" wrapText="1"/>
    </xf>
    <xf numFmtId="0" fontId="12" fillId="11" borderId="0" xfId="0" applyFont="1" applyFill="1"/>
    <xf numFmtId="3" fontId="12" fillId="0" borderId="3" xfId="0" applyNumberFormat="1" applyFont="1" applyBorder="1" applyAlignment="1">
      <alignment horizontal="left" vertical="center"/>
    </xf>
    <xf numFmtId="0" fontId="12" fillId="0" borderId="3" xfId="0" applyFont="1" applyBorder="1" applyAlignment="1">
      <alignment vertical="center"/>
    </xf>
    <xf numFmtId="0" fontId="20" fillId="11" borderId="3" xfId="0" applyFont="1" applyFill="1" applyBorder="1" applyAlignment="1">
      <alignment vertical="top"/>
    </xf>
    <xf numFmtId="3" fontId="20" fillId="0" borderId="3" xfId="0" applyNumberFormat="1" applyFont="1" applyBorder="1" applyAlignment="1">
      <alignment horizontal="left" vertical="top" wrapText="1"/>
    </xf>
    <xf numFmtId="0" fontId="20" fillId="0" borderId="3" xfId="0" applyFont="1" applyBorder="1" applyAlignment="1">
      <alignment vertical="top" wrapText="1"/>
    </xf>
    <xf numFmtId="0" fontId="12" fillId="11" borderId="0" xfId="0" applyFont="1" applyFill="1" applyAlignment="1">
      <alignment wrapText="1"/>
    </xf>
    <xf numFmtId="0" fontId="0" fillId="0" borderId="0" xfId="0" applyAlignment="1">
      <alignment horizontal="center" vertical="top"/>
    </xf>
    <xf numFmtId="0" fontId="12" fillId="0" borderId="3" xfId="0" applyNumberFormat="1" applyFont="1" applyFill="1" applyBorder="1" applyAlignment="1">
      <alignment vertical="center"/>
    </xf>
    <xf numFmtId="3" fontId="12" fillId="4" borderId="0" xfId="0" applyNumberFormat="1" applyFont="1" applyFill="1" applyAlignment="1">
      <alignment horizontal="right"/>
    </xf>
    <xf numFmtId="164" fontId="12" fillId="11" borderId="0" xfId="0" applyNumberFormat="1" applyFont="1" applyFill="1" applyAlignment="1">
      <alignment horizontal="right"/>
    </xf>
    <xf numFmtId="0" fontId="0" fillId="0" borderId="0" xfId="0" applyFill="1" applyAlignment="1">
      <alignment horizontal="center" vertical="top"/>
    </xf>
    <xf numFmtId="0" fontId="0" fillId="0" borderId="0" xfId="0" applyFill="1"/>
    <xf numFmtId="0" fontId="2" fillId="4" borderId="29" xfId="0" applyFont="1" applyFill="1" applyBorder="1" applyAlignment="1"/>
    <xf numFmtId="0" fontId="0" fillId="4" borderId="29" xfId="0" applyFill="1" applyBorder="1" applyAlignment="1"/>
    <xf numFmtId="0" fontId="0" fillId="4" borderId="7" xfId="0" applyFill="1" applyBorder="1" applyAlignment="1"/>
    <xf numFmtId="0" fontId="1" fillId="2" borderId="35" xfId="0" applyFont="1" applyFill="1" applyBorder="1" applyAlignment="1">
      <alignment horizontal="center" wrapText="1"/>
    </xf>
    <xf numFmtId="0" fontId="0" fillId="0" borderId="4" xfId="0" applyBorder="1" applyAlignment="1">
      <alignment horizontal="center" wrapText="1"/>
    </xf>
    <xf numFmtId="0" fontId="0" fillId="0" borderId="6" xfId="0" applyBorder="1" applyAlignment="1">
      <alignment wrapText="1"/>
    </xf>
    <xf numFmtId="0" fontId="1" fillId="2" borderId="50" xfId="0" applyFont="1" applyFill="1" applyBorder="1" applyAlignment="1">
      <alignment horizontal="center" wrapText="1"/>
    </xf>
    <xf numFmtId="0" fontId="0" fillId="0" borderId="3" xfId="0" applyBorder="1" applyAlignment="1">
      <alignment horizontal="center" wrapText="1"/>
    </xf>
    <xf numFmtId="0" fontId="0" fillId="0" borderId="51" xfId="0" applyBorder="1" applyAlignment="1">
      <alignment wrapText="1"/>
    </xf>
    <xf numFmtId="0" fontId="1" fillId="2" borderId="36" xfId="0" applyFont="1" applyFill="1" applyBorder="1" applyAlignment="1">
      <alignment horizontal="center" wrapText="1"/>
    </xf>
    <xf numFmtId="0" fontId="0" fillId="0" borderId="5" xfId="0" applyBorder="1" applyAlignment="1">
      <alignment horizontal="center" wrapText="1"/>
    </xf>
    <xf numFmtId="0" fontId="0" fillId="0" borderId="10" xfId="0" applyBorder="1" applyAlignment="1">
      <alignment wrapText="1"/>
    </xf>
    <xf numFmtId="0" fontId="12" fillId="0" borderId="0" xfId="0" applyFont="1" applyAlignment="1">
      <alignment horizontal="right"/>
    </xf>
    <xf numFmtId="0" fontId="9" fillId="0" borderId="19" xfId="0" applyFont="1" applyBorder="1" applyAlignment="1">
      <alignment vertical="top"/>
    </xf>
    <xf numFmtId="0" fontId="9" fillId="0" borderId="20" xfId="0" applyFont="1" applyBorder="1" applyAlignment="1">
      <alignment vertical="top"/>
    </xf>
    <xf numFmtId="0" fontId="9" fillId="0" borderId="21" xfId="0" applyFont="1" applyBorder="1" applyAlignment="1">
      <alignment vertical="top"/>
    </xf>
    <xf numFmtId="0" fontId="9" fillId="0" borderId="22" xfId="0" applyFont="1" applyBorder="1" applyAlignment="1">
      <alignment vertical="top"/>
    </xf>
    <xf numFmtId="0" fontId="9" fillId="0" borderId="0" xfId="0" applyFont="1" applyBorder="1" applyAlignment="1">
      <alignment vertical="top"/>
    </xf>
    <xf numFmtId="0" fontId="9" fillId="0" borderId="23" xfId="0" applyFont="1" applyBorder="1" applyAlignment="1">
      <alignment vertical="top"/>
    </xf>
    <xf numFmtId="0" fontId="9" fillId="0" borderId="24" xfId="0" applyFont="1" applyBorder="1" applyAlignment="1">
      <alignment vertical="top"/>
    </xf>
    <xf numFmtId="0" fontId="9" fillId="0" borderId="13" xfId="0" applyFont="1" applyBorder="1" applyAlignment="1">
      <alignment vertical="top"/>
    </xf>
    <xf numFmtId="0" fontId="9" fillId="0" borderId="25" xfId="0" applyFont="1" applyBorder="1" applyAlignment="1">
      <alignment vertical="top"/>
    </xf>
    <xf numFmtId="0" fontId="9" fillId="0" borderId="52" xfId="0" applyFont="1" applyFill="1" applyBorder="1" applyAlignment="1">
      <alignment horizontal="left" vertical="top" wrapText="1"/>
    </xf>
    <xf numFmtId="0" fontId="0" fillId="0" borderId="44" xfId="0" applyBorder="1" applyAlignment="1">
      <alignment horizontal="left" vertical="top" wrapText="1"/>
    </xf>
    <xf numFmtId="0" fontId="0" fillId="0" borderId="53" xfId="0" applyBorder="1" applyAlignment="1">
      <alignment horizontal="left" vertical="top" wrapText="1"/>
    </xf>
    <xf numFmtId="0" fontId="23" fillId="0" borderId="52" xfId="0" applyFont="1" applyFill="1" applyBorder="1" applyAlignment="1">
      <alignment horizontal="left" vertical="top" wrapText="1"/>
    </xf>
    <xf numFmtId="0" fontId="0" fillId="0" borderId="0" xfId="0" applyBorder="1" applyAlignment="1"/>
    <xf numFmtId="0" fontId="14" fillId="0" borderId="52" xfId="0" applyFont="1" applyFill="1" applyBorder="1" applyAlignment="1">
      <alignment horizontal="left" vertical="top"/>
    </xf>
    <xf numFmtId="0" fontId="0" fillId="0" borderId="44" xfId="0" applyBorder="1" applyAlignment="1">
      <alignment horizontal="left" vertical="top"/>
    </xf>
    <xf numFmtId="0" fontId="0" fillId="0" borderId="53" xfId="0" applyBorder="1" applyAlignment="1">
      <alignment horizontal="left" vertical="top"/>
    </xf>
    <xf numFmtId="0" fontId="15" fillId="6" borderId="52" xfId="0" applyFont="1" applyFill="1" applyBorder="1" applyAlignment="1">
      <alignment horizontal="left" vertical="top" wrapText="1"/>
    </xf>
    <xf numFmtId="0" fontId="15" fillId="6" borderId="44" xfId="0" applyFont="1" applyFill="1" applyBorder="1" applyAlignment="1">
      <alignment horizontal="left" vertical="top" wrapText="1"/>
    </xf>
    <xf numFmtId="0" fontId="15" fillId="6" borderId="53" xfId="0" applyFont="1" applyFill="1" applyBorder="1" applyAlignment="1">
      <alignment horizontal="left" vertical="top" wrapText="1"/>
    </xf>
    <xf numFmtId="0" fontId="17" fillId="0" borderId="52" xfId="0" applyFont="1" applyBorder="1" applyAlignment="1">
      <alignment horizontal="left" vertical="top" wrapText="1"/>
    </xf>
    <xf numFmtId="0" fontId="17" fillId="0" borderId="53" xfId="0" applyFont="1" applyBorder="1" applyAlignment="1">
      <alignment horizontal="left" vertical="top" wrapText="1"/>
    </xf>
    <xf numFmtId="0" fontId="15" fillId="8" borderId="52" xfId="0" applyFont="1" applyFill="1" applyBorder="1" applyAlignment="1">
      <alignment horizontal="left" vertical="top" wrapText="1"/>
    </xf>
    <xf numFmtId="0" fontId="15" fillId="8" borderId="44" xfId="0" applyFont="1" applyFill="1" applyBorder="1" applyAlignment="1">
      <alignment horizontal="left" vertical="top" wrapText="1"/>
    </xf>
    <xf numFmtId="0" fontId="15" fillId="8" borderId="53" xfId="0" applyFont="1" applyFill="1" applyBorder="1" applyAlignment="1">
      <alignment horizontal="left" vertical="top" wrapText="1"/>
    </xf>
    <xf numFmtId="0" fontId="15" fillId="10" borderId="3" xfId="0" applyFont="1" applyFill="1" applyBorder="1" applyAlignment="1">
      <alignment horizontal="left" vertical="top" wrapText="1"/>
    </xf>
    <xf numFmtId="10" fontId="1" fillId="0" borderId="0" xfId="0" applyNumberFormat="1" applyFont="1" applyFill="1"/>
    <xf numFmtId="10" fontId="1" fillId="12" borderId="7" xfId="0" applyNumberFormat="1"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intranat.lidkoping.se/Lid/Kl/KLK-personalen/Ann-Charlotte/H&#229;llbara%20investeringar/Nystart%20h&#246;sten%202011/Investeringsrutiner/SammanlagdinvesteringAvskrivning33r,0701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lkyl för investering"/>
      <sheetName val="Detaljkalkyl"/>
      <sheetName val="Totalkalkyl"/>
      <sheetName val="Investeringsblankett (politik)"/>
      <sheetName val="Sammanställning med prioriterin"/>
    </sheetNames>
    <sheetDataSet>
      <sheetData sheetId="0"/>
      <sheetData sheetId="1">
        <row r="32">
          <cell r="A32" t="str">
            <v>Kalkylerad driftskostnad</v>
          </cell>
        </row>
        <row r="38">
          <cell r="A38" t="str">
            <v>Kalkylerad avvecklingskostnad</v>
          </cell>
        </row>
        <row r="48">
          <cell r="A48" t="str">
            <v>Summa driftskostnad idag</v>
          </cell>
        </row>
      </sheetData>
      <sheetData sheetId="2"/>
      <sheetData sheetId="3"/>
      <sheetData sheetId="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5" sqref="G15"/>
    </sheetView>
  </sheetViews>
  <sheetFormatPr defaultRowHeight="12.5" x14ac:dyDescent="0.25"/>
  <sheetData>
    <row r="1" spans="1:1" x14ac:dyDescent="0.25">
      <c r="A1" t="s">
        <v>93</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3"/>
  <sheetViews>
    <sheetView workbookViewId="0">
      <selection activeCell="B3" sqref="B3:B9"/>
    </sheetView>
  </sheetViews>
  <sheetFormatPr defaultRowHeight="12.5" x14ac:dyDescent="0.25"/>
  <cols>
    <col min="1" max="1" width="40.81640625" customWidth="1"/>
    <col min="2" max="2" width="9.54296875" customWidth="1"/>
  </cols>
  <sheetData>
    <row r="1" spans="1:6" ht="13" x14ac:dyDescent="0.3">
      <c r="A1" s="1" t="s">
        <v>25</v>
      </c>
      <c r="B1" s="1"/>
    </row>
    <row r="2" spans="1:6" ht="13" x14ac:dyDescent="0.3">
      <c r="A2" s="1"/>
      <c r="B2" s="1"/>
    </row>
    <row r="3" spans="1:6" ht="13" x14ac:dyDescent="0.3">
      <c r="A3" s="1" t="s">
        <v>85</v>
      </c>
      <c r="B3" s="63"/>
    </row>
    <row r="4" spans="1:6" ht="13" x14ac:dyDescent="0.3">
      <c r="A4" s="1"/>
      <c r="B4" s="63"/>
    </row>
    <row r="5" spans="1:6" ht="13" x14ac:dyDescent="0.3">
      <c r="A5" s="1" t="s">
        <v>86</v>
      </c>
      <c r="B5" s="63"/>
    </row>
    <row r="6" spans="1:6" ht="13" x14ac:dyDescent="0.3">
      <c r="A6" s="1"/>
      <c r="B6" s="63"/>
    </row>
    <row r="7" spans="1:6" ht="13" x14ac:dyDescent="0.3">
      <c r="A7" s="1" t="s">
        <v>87</v>
      </c>
      <c r="B7" s="63"/>
    </row>
    <row r="8" spans="1:6" ht="13" x14ac:dyDescent="0.3">
      <c r="A8" s="1"/>
      <c r="B8" s="1"/>
    </row>
    <row r="9" spans="1:6" ht="13" x14ac:dyDescent="0.3">
      <c r="B9" s="1" t="s">
        <v>7</v>
      </c>
      <c r="C9" s="1" t="s">
        <v>1</v>
      </c>
      <c r="D9" s="1" t="s">
        <v>2</v>
      </c>
      <c r="E9" s="1" t="s">
        <v>3</v>
      </c>
      <c r="F9" s="1" t="s">
        <v>4</v>
      </c>
    </row>
    <row r="10" spans="1:6" x14ac:dyDescent="0.25">
      <c r="B10" s="4"/>
      <c r="C10" s="4"/>
      <c r="D10" s="4"/>
      <c r="E10" s="4"/>
      <c r="F10" s="4"/>
    </row>
    <row r="11" spans="1:6" ht="13" x14ac:dyDescent="0.3">
      <c r="A11" s="64" t="s">
        <v>54</v>
      </c>
      <c r="B11" s="65"/>
      <c r="C11" s="65"/>
      <c r="D11" s="65"/>
      <c r="E11" s="65"/>
      <c r="F11" s="66"/>
    </row>
    <row r="12" spans="1:6" x14ac:dyDescent="0.25">
      <c r="A12" s="67" t="s">
        <v>26</v>
      </c>
      <c r="B12" s="15"/>
      <c r="C12" s="15"/>
      <c r="D12" s="15"/>
      <c r="E12" s="15"/>
      <c r="F12" s="68"/>
    </row>
    <row r="13" spans="1:6" x14ac:dyDescent="0.25">
      <c r="A13" s="67" t="s">
        <v>27</v>
      </c>
      <c r="B13" s="15"/>
      <c r="C13" s="15"/>
      <c r="D13" s="15"/>
      <c r="E13" s="15"/>
      <c r="F13" s="68"/>
    </row>
    <row r="14" spans="1:6" x14ac:dyDescent="0.25">
      <c r="A14" s="67" t="s">
        <v>62</v>
      </c>
      <c r="B14" s="15">
        <f>SUM(B12:B13)</f>
        <v>0</v>
      </c>
      <c r="C14" s="15">
        <f>SUM(C12:C13)</f>
        <v>0</v>
      </c>
      <c r="D14" s="15">
        <f>SUM(D12:D13)</f>
        <v>0</v>
      </c>
      <c r="E14" s="15">
        <f>SUM(E12:E13)</f>
        <v>0</v>
      </c>
      <c r="F14" s="68">
        <f>SUM(F12:F13)</f>
        <v>0</v>
      </c>
    </row>
    <row r="15" spans="1:6" x14ac:dyDescent="0.25">
      <c r="A15" s="69"/>
      <c r="B15" s="15"/>
      <c r="C15" s="15"/>
      <c r="D15" s="15"/>
      <c r="E15" s="15"/>
      <c r="F15" s="68"/>
    </row>
    <row r="16" spans="1:6" x14ac:dyDescent="0.25">
      <c r="A16" s="69" t="s">
        <v>55</v>
      </c>
      <c r="B16" s="15"/>
      <c r="C16" s="15"/>
      <c r="D16" s="15"/>
      <c r="E16" s="15"/>
      <c r="F16" s="68"/>
    </row>
    <row r="17" spans="1:6" x14ac:dyDescent="0.25">
      <c r="A17" s="69" t="s">
        <v>51</v>
      </c>
      <c r="B17" s="15"/>
      <c r="C17" s="15"/>
      <c r="D17" s="15"/>
      <c r="E17" s="15"/>
      <c r="F17" s="68"/>
    </row>
    <row r="18" spans="1:6" x14ac:dyDescent="0.25">
      <c r="A18" s="69" t="s">
        <v>52</v>
      </c>
      <c r="B18" s="15"/>
      <c r="C18" s="15"/>
      <c r="D18" s="15"/>
      <c r="E18" s="15"/>
      <c r="F18" s="68"/>
    </row>
    <row r="19" spans="1:6" x14ac:dyDescent="0.25">
      <c r="A19" s="69" t="s">
        <v>53</v>
      </c>
      <c r="B19" s="15">
        <f>SUM(B17:B18)</f>
        <v>0</v>
      </c>
      <c r="C19" s="15">
        <f>SUM(C17:C18)</f>
        <v>0</v>
      </c>
      <c r="D19" s="15">
        <f>SUM(D17:D18)</f>
        <v>0</v>
      </c>
      <c r="E19" s="15">
        <f>SUM(E17:E18)</f>
        <v>0</v>
      </c>
      <c r="F19" s="68">
        <f>SUM(F17:F18)</f>
        <v>0</v>
      </c>
    </row>
    <row r="20" spans="1:6" x14ac:dyDescent="0.25">
      <c r="A20" s="69"/>
      <c r="B20" s="15"/>
      <c r="C20" s="15"/>
      <c r="D20" s="15"/>
      <c r="E20" s="15"/>
      <c r="F20" s="68"/>
    </row>
    <row r="21" spans="1:6" ht="13" x14ac:dyDescent="0.3">
      <c r="A21" s="70" t="s">
        <v>28</v>
      </c>
      <c r="B21" s="71">
        <f>B14-B19</f>
        <v>0</v>
      </c>
      <c r="C21" s="71">
        <f>C14-C19</f>
        <v>0</v>
      </c>
      <c r="D21" s="71">
        <f>D14-D19</f>
        <v>0</v>
      </c>
      <c r="E21" s="71">
        <f>E14-E19</f>
        <v>0</v>
      </c>
      <c r="F21" s="72">
        <f>F14-F19</f>
        <v>0</v>
      </c>
    </row>
    <row r="22" spans="1:6" x14ac:dyDescent="0.25">
      <c r="B22" s="4"/>
      <c r="C22" s="4"/>
      <c r="D22" s="4"/>
      <c r="E22" s="4"/>
      <c r="F22" s="4"/>
    </row>
    <row r="23" spans="1:6" ht="13" x14ac:dyDescent="0.3">
      <c r="A23" s="64" t="s">
        <v>59</v>
      </c>
      <c r="B23" s="65"/>
      <c r="C23" s="65"/>
      <c r="D23" s="65"/>
      <c r="E23" s="65"/>
      <c r="F23" s="66"/>
    </row>
    <row r="24" spans="1:6" x14ac:dyDescent="0.25">
      <c r="A24" s="67" t="s">
        <v>29</v>
      </c>
      <c r="B24" s="73"/>
      <c r="C24" s="74"/>
      <c r="D24" s="74"/>
      <c r="E24" s="74"/>
      <c r="F24" s="75"/>
    </row>
    <row r="25" spans="1:6" x14ac:dyDescent="0.25">
      <c r="A25" s="67" t="s">
        <v>30</v>
      </c>
      <c r="B25" s="36"/>
      <c r="C25" s="15"/>
      <c r="D25" s="15"/>
      <c r="E25" s="15"/>
      <c r="F25" s="68"/>
    </row>
    <row r="26" spans="1:6" x14ac:dyDescent="0.25">
      <c r="A26" s="67" t="s">
        <v>31</v>
      </c>
      <c r="B26" s="36"/>
      <c r="C26" s="15"/>
      <c r="D26" s="15"/>
      <c r="E26" s="15"/>
      <c r="F26" s="68"/>
    </row>
    <row r="27" spans="1:6" x14ac:dyDescent="0.25">
      <c r="A27" s="67" t="s">
        <v>33</v>
      </c>
      <c r="B27" s="36"/>
      <c r="C27" s="15"/>
      <c r="D27" s="15"/>
      <c r="E27" s="15"/>
      <c r="F27" s="68"/>
    </row>
    <row r="28" spans="1:6" x14ac:dyDescent="0.25">
      <c r="A28" s="67" t="s">
        <v>34</v>
      </c>
      <c r="B28" s="36"/>
      <c r="C28" s="15"/>
      <c r="D28" s="15"/>
      <c r="E28" s="15"/>
      <c r="F28" s="68"/>
    </row>
    <row r="29" spans="1:6" x14ac:dyDescent="0.25">
      <c r="A29" s="67" t="s">
        <v>35</v>
      </c>
      <c r="B29" s="36"/>
      <c r="C29" s="15"/>
      <c r="D29" s="15"/>
      <c r="E29" s="15"/>
      <c r="F29" s="68"/>
    </row>
    <row r="30" spans="1:6" x14ac:dyDescent="0.25">
      <c r="A30" s="67" t="s">
        <v>56</v>
      </c>
      <c r="B30" s="36"/>
      <c r="C30" s="15"/>
      <c r="D30" s="15"/>
      <c r="E30" s="15"/>
      <c r="F30" s="68"/>
    </row>
    <row r="31" spans="1:6" x14ac:dyDescent="0.25">
      <c r="A31" s="67" t="s">
        <v>56</v>
      </c>
      <c r="B31" s="36"/>
      <c r="C31" s="15"/>
      <c r="D31" s="15"/>
      <c r="E31" s="15"/>
      <c r="F31" s="68"/>
    </row>
    <row r="32" spans="1:6" ht="13" x14ac:dyDescent="0.3">
      <c r="A32" s="76" t="s">
        <v>36</v>
      </c>
      <c r="B32" s="71">
        <f>B25+B26+B27+B28+B29+B30+B31-B24</f>
        <v>0</v>
      </c>
      <c r="C32" s="71">
        <f>C25+C26+C27+C28+C29+C30+C31-C24</f>
        <v>0</v>
      </c>
      <c r="D32" s="71">
        <f>D25+D26+D27+D28+D29+D30+D31-D24</f>
        <v>0</v>
      </c>
      <c r="E32" s="71">
        <f>E25+E26+E27+E28+E29+E30+E31-E24</f>
        <v>0</v>
      </c>
      <c r="F32" s="72">
        <f>F25+F26+F27+F28+F29+F30+F31-F24</f>
        <v>0</v>
      </c>
    </row>
    <row r="33" spans="1:6" x14ac:dyDescent="0.25">
      <c r="A33" s="34"/>
      <c r="B33" s="4"/>
      <c r="C33" s="4"/>
      <c r="D33" s="4"/>
      <c r="E33" s="4"/>
      <c r="F33" s="4"/>
    </row>
    <row r="34" spans="1:6" ht="13" x14ac:dyDescent="0.3">
      <c r="A34" s="77" t="s">
        <v>37</v>
      </c>
      <c r="B34" s="65"/>
      <c r="C34" s="65"/>
      <c r="D34" s="65"/>
      <c r="E34" s="65"/>
      <c r="F34" s="66"/>
    </row>
    <row r="35" spans="1:6" x14ac:dyDescent="0.25">
      <c r="A35" s="67" t="s">
        <v>38</v>
      </c>
      <c r="B35" s="15"/>
      <c r="C35" s="15"/>
      <c r="D35" s="15"/>
      <c r="E35" s="15"/>
      <c r="F35" s="68"/>
    </row>
    <row r="36" spans="1:6" x14ac:dyDescent="0.25">
      <c r="A36" s="67" t="s">
        <v>39</v>
      </c>
      <c r="B36" s="15"/>
      <c r="C36" s="15"/>
      <c r="D36" s="15"/>
      <c r="E36" s="15"/>
      <c r="F36" s="68"/>
    </row>
    <row r="37" spans="1:6" x14ac:dyDescent="0.25">
      <c r="A37" s="67" t="s">
        <v>40</v>
      </c>
      <c r="B37" s="15"/>
      <c r="C37" s="15"/>
      <c r="D37" s="15"/>
      <c r="E37" s="15"/>
      <c r="F37" s="68"/>
    </row>
    <row r="38" spans="1:6" ht="13" x14ac:dyDescent="0.3">
      <c r="A38" s="76" t="s">
        <v>41</v>
      </c>
      <c r="B38" s="71">
        <f>SUM(B35:B37)</f>
        <v>0</v>
      </c>
      <c r="C38" s="71">
        <f>SUM(C35:C37)</f>
        <v>0</v>
      </c>
      <c r="D38" s="71">
        <f>SUM(D35:D37)</f>
        <v>0</v>
      </c>
      <c r="E38" s="71">
        <f>SUM(E35:E37)</f>
        <v>0</v>
      </c>
      <c r="F38" s="72">
        <f>SUM(F35:F37)</f>
        <v>0</v>
      </c>
    </row>
    <row r="39" spans="1:6" x14ac:dyDescent="0.25">
      <c r="A39" s="34"/>
      <c r="B39" s="4"/>
      <c r="C39" s="4"/>
      <c r="D39" s="4"/>
      <c r="E39" s="4"/>
      <c r="F39" s="4"/>
    </row>
    <row r="40" spans="1:6" x14ac:dyDescent="0.25">
      <c r="B40" s="4"/>
      <c r="C40" s="4"/>
      <c r="D40" s="4"/>
      <c r="E40" s="4"/>
      <c r="F40" s="4"/>
    </row>
    <row r="41" spans="1:6" ht="13" x14ac:dyDescent="0.3">
      <c r="A41" s="64" t="s">
        <v>42</v>
      </c>
      <c r="B41" s="65"/>
      <c r="C41" s="65"/>
      <c r="D41" s="65"/>
      <c r="E41" s="65"/>
      <c r="F41" s="66"/>
    </row>
    <row r="42" spans="1:6" x14ac:dyDescent="0.25">
      <c r="A42" s="67" t="s">
        <v>30</v>
      </c>
      <c r="B42" s="15"/>
      <c r="C42" s="15"/>
      <c r="D42" s="15"/>
      <c r="E42" s="15"/>
      <c r="F42" s="68"/>
    </row>
    <row r="43" spans="1:6" x14ac:dyDescent="0.25">
      <c r="A43" s="67" t="s">
        <v>31</v>
      </c>
      <c r="B43" s="15"/>
      <c r="C43" s="15"/>
      <c r="D43" s="15"/>
      <c r="E43" s="15"/>
      <c r="F43" s="68"/>
    </row>
    <row r="44" spans="1:6" x14ac:dyDescent="0.25">
      <c r="A44" s="67" t="s">
        <v>32</v>
      </c>
      <c r="B44" s="15"/>
      <c r="C44" s="15"/>
      <c r="D44" s="15"/>
      <c r="E44" s="15"/>
      <c r="F44" s="68"/>
    </row>
    <row r="45" spans="1:6" x14ac:dyDescent="0.25">
      <c r="A45" s="67" t="s">
        <v>33</v>
      </c>
      <c r="B45" s="15"/>
      <c r="C45" s="15"/>
      <c r="D45" s="15"/>
      <c r="E45" s="15"/>
      <c r="F45" s="68"/>
    </row>
    <row r="46" spans="1:6" x14ac:dyDescent="0.25">
      <c r="A46" s="67" t="s">
        <v>34</v>
      </c>
      <c r="B46" s="15"/>
      <c r="C46" s="15"/>
      <c r="D46" s="15"/>
      <c r="E46" s="15"/>
      <c r="F46" s="68"/>
    </row>
    <row r="47" spans="1:6" x14ac:dyDescent="0.25">
      <c r="A47" s="67" t="s">
        <v>35</v>
      </c>
      <c r="B47" s="15"/>
      <c r="C47" s="15"/>
      <c r="D47" s="15"/>
      <c r="E47" s="15"/>
      <c r="F47" s="68"/>
    </row>
    <row r="48" spans="1:6" ht="13" x14ac:dyDescent="0.3">
      <c r="A48" s="78" t="s">
        <v>45</v>
      </c>
      <c r="B48" s="79"/>
      <c r="C48" s="79">
        <f>SUM(C42:C47)</f>
        <v>0</v>
      </c>
      <c r="D48" s="79">
        <f>SUM(D42:D47)</f>
        <v>0</v>
      </c>
      <c r="E48" s="79">
        <f>SUM(E42:E47)</f>
        <v>0</v>
      </c>
      <c r="F48" s="80"/>
    </row>
    <row r="49" spans="1:6" x14ac:dyDescent="0.25">
      <c r="A49" s="69"/>
      <c r="B49" s="15"/>
      <c r="C49" s="15"/>
      <c r="D49" s="15"/>
      <c r="E49" s="15"/>
      <c r="F49" s="68"/>
    </row>
    <row r="50" spans="1:6" ht="13" x14ac:dyDescent="0.3">
      <c r="A50" s="76" t="s">
        <v>44</v>
      </c>
      <c r="B50" s="71"/>
      <c r="C50" s="71">
        <f>C32+C38-C48</f>
        <v>0</v>
      </c>
      <c r="D50" s="71">
        <f>D32+D38-D48</f>
        <v>0</v>
      </c>
      <c r="E50" s="71">
        <f>E32+E38-E48</f>
        <v>0</v>
      </c>
      <c r="F50" s="72"/>
    </row>
    <row r="51" spans="1:6" x14ac:dyDescent="0.25">
      <c r="B51" s="4"/>
      <c r="C51" s="4"/>
      <c r="D51" s="4"/>
      <c r="E51" s="4"/>
      <c r="F51" s="4"/>
    </row>
    <row r="53" spans="1:6" ht="13" x14ac:dyDescent="0.3">
      <c r="A53" s="1" t="s">
        <v>144</v>
      </c>
      <c r="B53" s="210">
        <v>3.3000000000000002E-2</v>
      </c>
    </row>
  </sheetData>
  <phoneticPr fontId="0" type="noConversion"/>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1"/>
  <sheetViews>
    <sheetView tabSelected="1" workbookViewId="0">
      <selection activeCell="D40" sqref="D40"/>
    </sheetView>
  </sheetViews>
  <sheetFormatPr defaultRowHeight="13" x14ac:dyDescent="0.3"/>
  <cols>
    <col min="1" max="1" width="32.453125" customWidth="1"/>
    <col min="2" max="5" width="9.1796875" style="4"/>
    <col min="6" max="6" width="3.26953125" customWidth="1"/>
    <col min="7" max="7" width="4.26953125" customWidth="1"/>
    <col min="9" max="9" width="12.54296875" customWidth="1"/>
    <col min="10" max="10" width="10.54296875" customWidth="1"/>
    <col min="11" max="11" width="12.453125" customWidth="1"/>
    <col min="12" max="12" width="10.26953125" style="1" customWidth="1"/>
    <col min="13" max="13" width="13.26953125" customWidth="1"/>
    <col min="14" max="14" width="12.453125" style="1" customWidth="1"/>
  </cols>
  <sheetData>
    <row r="1" spans="1:14" s="2" customFormat="1" ht="15.75" customHeight="1" thickBot="1" x14ac:dyDescent="0.45">
      <c r="A1" s="8" t="s">
        <v>76</v>
      </c>
      <c r="B1" s="3"/>
      <c r="C1" s="3"/>
      <c r="D1" s="3"/>
      <c r="E1" s="3"/>
      <c r="H1" s="17" t="s">
        <v>18</v>
      </c>
      <c r="I1" s="18"/>
      <c r="J1" s="171"/>
      <c r="K1" s="172"/>
      <c r="L1" s="172"/>
      <c r="M1" s="172"/>
      <c r="N1" s="173"/>
    </row>
    <row r="2" spans="1:14" s="2" customFormat="1" ht="15.75" customHeight="1" x14ac:dyDescent="0.4">
      <c r="A2" s="8"/>
      <c r="B2" s="3"/>
      <c r="C2" s="3"/>
      <c r="D2" s="3"/>
      <c r="E2" s="3"/>
      <c r="H2" s="26"/>
      <c r="I2" s="27"/>
      <c r="J2" s="28"/>
      <c r="K2" s="29"/>
      <c r="L2" s="29"/>
      <c r="M2" s="29"/>
      <c r="N2" s="29"/>
    </row>
    <row r="3" spans="1:14" s="2" customFormat="1" ht="15.75" customHeight="1" x14ac:dyDescent="0.4">
      <c r="A3" s="81" t="s">
        <v>24</v>
      </c>
      <c r="B3" s="82"/>
      <c r="C3" s="3"/>
      <c r="D3" s="3"/>
      <c r="E3" s="3"/>
      <c r="H3" s="30" t="s">
        <v>43</v>
      </c>
      <c r="I3" s="31"/>
      <c r="J3" s="32"/>
      <c r="K3" s="33" t="s">
        <v>57</v>
      </c>
      <c r="L3" s="33"/>
      <c r="M3" s="33"/>
      <c r="N3" s="33"/>
    </row>
    <row r="4" spans="1:14" s="2" customFormat="1" ht="15.75" customHeight="1" x14ac:dyDescent="0.4">
      <c r="A4" s="8"/>
      <c r="B4" s="3"/>
      <c r="C4" s="3"/>
      <c r="D4" s="3"/>
      <c r="E4" s="3"/>
      <c r="H4" s="30"/>
      <c r="I4" s="31"/>
      <c r="J4" s="32"/>
      <c r="K4" s="33"/>
      <c r="L4" s="33"/>
      <c r="M4" s="33"/>
      <c r="N4" s="33"/>
    </row>
    <row r="5" spans="1:14" s="2" customFormat="1" ht="15.75" customHeight="1" x14ac:dyDescent="0.4">
      <c r="A5" s="81" t="s">
        <v>46</v>
      </c>
      <c r="B5" s="83"/>
      <c r="C5" s="3"/>
      <c r="D5" s="3"/>
      <c r="E5" s="3"/>
      <c r="H5" s="30"/>
      <c r="I5" s="31"/>
      <c r="J5" s="32"/>
      <c r="K5" s="33"/>
      <c r="L5" s="33"/>
      <c r="M5" s="33"/>
      <c r="N5" s="33"/>
    </row>
    <row r="7" spans="1:14" ht="13.5" thickBot="1" x14ac:dyDescent="0.35">
      <c r="G7" s="1" t="s">
        <v>8</v>
      </c>
    </row>
    <row r="8" spans="1:14" ht="12.75" customHeight="1" thickBot="1" x14ac:dyDescent="0.35">
      <c r="A8" s="6" t="s">
        <v>58</v>
      </c>
      <c r="B8" s="93" t="s">
        <v>7</v>
      </c>
      <c r="C8" s="90" t="s">
        <v>1</v>
      </c>
      <c r="D8" s="93" t="s">
        <v>2</v>
      </c>
      <c r="E8" s="89" t="s">
        <v>3</v>
      </c>
      <c r="G8" s="174" t="s">
        <v>23</v>
      </c>
      <c r="H8" s="177" t="s">
        <v>5</v>
      </c>
      <c r="I8" s="177" t="s">
        <v>19</v>
      </c>
      <c r="J8" s="177" t="s">
        <v>6</v>
      </c>
      <c r="K8" s="177" t="s">
        <v>0</v>
      </c>
      <c r="L8" s="177" t="s">
        <v>22</v>
      </c>
      <c r="M8" s="177" t="s">
        <v>20</v>
      </c>
      <c r="N8" s="180" t="s">
        <v>13</v>
      </c>
    </row>
    <row r="9" spans="1:14" ht="12.75" customHeight="1" x14ac:dyDescent="0.25">
      <c r="A9" s="91" t="str">
        <f>[1]Detaljkalkyl!A32</f>
        <v>Kalkylerad driftskostnad</v>
      </c>
      <c r="B9" s="94">
        <f>Detaljkalkyl!B32</f>
        <v>0</v>
      </c>
      <c r="C9" s="97">
        <f>Detaljkalkyl!C32</f>
        <v>0</v>
      </c>
      <c r="D9" s="94">
        <f>Detaljkalkyl!D32</f>
        <v>0</v>
      </c>
      <c r="E9" s="88">
        <f>Detaljkalkyl!E32</f>
        <v>0</v>
      </c>
      <c r="G9" s="175"/>
      <c r="H9" s="178"/>
      <c r="I9" s="178"/>
      <c r="J9" s="178"/>
      <c r="K9" s="178"/>
      <c r="L9" s="178"/>
      <c r="M9" s="178"/>
      <c r="N9" s="181"/>
    </row>
    <row r="10" spans="1:14" thickBot="1" x14ac:dyDescent="0.3">
      <c r="A10" s="92" t="str">
        <f>[1]Detaljkalkyl!A38</f>
        <v>Kalkylerad avvecklingskostnad</v>
      </c>
      <c r="B10" s="95">
        <f>Detaljkalkyl!B38</f>
        <v>0</v>
      </c>
      <c r="C10" s="98">
        <f>Detaljkalkyl!C38</f>
        <v>0</v>
      </c>
      <c r="D10" s="95">
        <f>Detaljkalkyl!D38</f>
        <v>0</v>
      </c>
      <c r="E10" s="41">
        <f>Detaljkalkyl!E38</f>
        <v>0</v>
      </c>
      <c r="G10" s="176"/>
      <c r="H10" s="179"/>
      <c r="I10" s="179"/>
      <c r="J10" s="179"/>
      <c r="K10" s="179"/>
      <c r="L10" s="179"/>
      <c r="M10" s="179"/>
      <c r="N10" s="182"/>
    </row>
    <row r="11" spans="1:14" x14ac:dyDescent="0.3">
      <c r="A11" s="92" t="str">
        <f>[1]Detaljkalkyl!A48</f>
        <v>Summa driftskostnad idag</v>
      </c>
      <c r="B11" s="95">
        <f>Detaljkalkyl!B50</f>
        <v>0</v>
      </c>
      <c r="C11" s="98">
        <f>Detaljkalkyl!C50</f>
        <v>0</v>
      </c>
      <c r="D11" s="95">
        <f>Detaljkalkyl!D50</f>
        <v>0</v>
      </c>
      <c r="E11" s="41">
        <f>Detaljkalkyl!E50</f>
        <v>0</v>
      </c>
      <c r="G11" s="84">
        <v>0</v>
      </c>
      <c r="H11" s="85"/>
      <c r="I11" s="85"/>
      <c r="J11" s="85">
        <f>B15-B21</f>
        <v>0</v>
      </c>
      <c r="K11" s="85"/>
      <c r="L11" s="86"/>
      <c r="M11" s="86">
        <f>B12</f>
        <v>0</v>
      </c>
      <c r="N11" s="87">
        <f>L11+M11</f>
        <v>0</v>
      </c>
    </row>
    <row r="12" spans="1:14" ht="13.5" thickBot="1" x14ac:dyDescent="0.35">
      <c r="A12" s="20" t="s">
        <v>61</v>
      </c>
      <c r="B12" s="96">
        <f>SUM(B9:B11)</f>
        <v>0</v>
      </c>
      <c r="C12" s="99">
        <f>SUM(C9:C11)</f>
        <v>0</v>
      </c>
      <c r="D12" s="96">
        <f>SUM(D9:D11)</f>
        <v>0</v>
      </c>
      <c r="E12" s="21">
        <f>SUM(E9:E11)</f>
        <v>0</v>
      </c>
      <c r="G12" s="25">
        <v>1</v>
      </c>
      <c r="H12" s="9">
        <f>J11</f>
        <v>0</v>
      </c>
      <c r="I12" s="9">
        <f>B26</f>
        <v>0</v>
      </c>
      <c r="J12" s="9">
        <f>H12-I12+B16</f>
        <v>0</v>
      </c>
      <c r="K12" s="9">
        <f t="shared" ref="K12:K26" si="0">J11*$B$41</f>
        <v>0</v>
      </c>
      <c r="L12" s="10">
        <f>K12+I12</f>
        <v>0</v>
      </c>
      <c r="M12" s="10">
        <f>C12</f>
        <v>0</v>
      </c>
      <c r="N12" s="12">
        <f>L12+M12</f>
        <v>0</v>
      </c>
    </row>
    <row r="13" spans="1:14" ht="13.5" thickBot="1" x14ac:dyDescent="0.35">
      <c r="G13" s="25">
        <v>2</v>
      </c>
      <c r="H13" s="9">
        <f t="shared" ref="H13:H26" si="1">J12</f>
        <v>0</v>
      </c>
      <c r="I13" s="9">
        <f t="shared" ref="I13:I26" si="2">B27</f>
        <v>0</v>
      </c>
      <c r="J13" s="9">
        <f>H13-I13+B17</f>
        <v>0</v>
      </c>
      <c r="K13" s="9">
        <f t="shared" si="0"/>
        <v>0</v>
      </c>
      <c r="L13" s="10">
        <f t="shared" ref="L13:L26" si="3">K13+I13</f>
        <v>0</v>
      </c>
      <c r="M13" s="10">
        <f>D12</f>
        <v>0</v>
      </c>
      <c r="N13" s="12">
        <f t="shared" ref="N13:N26" si="4">L13+M13</f>
        <v>0</v>
      </c>
    </row>
    <row r="14" spans="1:14" ht="13.5" thickBot="1" x14ac:dyDescent="0.35">
      <c r="A14" s="101" t="s">
        <v>16</v>
      </c>
      <c r="B14" s="102"/>
      <c r="C14" s="35"/>
      <c r="D14" s="35"/>
      <c r="E14" s="35"/>
      <c r="G14" s="25">
        <v>3</v>
      </c>
      <c r="H14" s="9">
        <f t="shared" si="1"/>
        <v>0</v>
      </c>
      <c r="I14" s="9">
        <f t="shared" si="2"/>
        <v>0</v>
      </c>
      <c r="J14" s="9">
        <f>H14-I14+B18</f>
        <v>0</v>
      </c>
      <c r="K14" s="9">
        <f t="shared" si="0"/>
        <v>0</v>
      </c>
      <c r="L14" s="10">
        <f t="shared" si="3"/>
        <v>0</v>
      </c>
      <c r="M14" s="10">
        <f t="shared" ref="M14:M26" si="5">$E$12</f>
        <v>0</v>
      </c>
      <c r="N14" s="12">
        <f t="shared" si="4"/>
        <v>0</v>
      </c>
    </row>
    <row r="15" spans="1:14" x14ac:dyDescent="0.3">
      <c r="A15" s="100" t="s">
        <v>9</v>
      </c>
      <c r="B15" s="103">
        <f>Detaljkalkyl!B21</f>
        <v>0</v>
      </c>
      <c r="C15" s="36"/>
      <c r="D15" s="36"/>
      <c r="E15" s="36"/>
      <c r="G15" s="25">
        <v>4</v>
      </c>
      <c r="H15" s="9">
        <f t="shared" si="1"/>
        <v>0</v>
      </c>
      <c r="I15" s="9">
        <f t="shared" si="2"/>
        <v>0</v>
      </c>
      <c r="J15" s="9">
        <f>H15-I15+B19</f>
        <v>0</v>
      </c>
      <c r="K15" s="9">
        <f t="shared" si="0"/>
        <v>0</v>
      </c>
      <c r="L15" s="10">
        <f t="shared" si="3"/>
        <v>0</v>
      </c>
      <c r="M15" s="10">
        <f t="shared" si="5"/>
        <v>0</v>
      </c>
      <c r="N15" s="12">
        <f t="shared" si="4"/>
        <v>0</v>
      </c>
    </row>
    <row r="16" spans="1:14" x14ac:dyDescent="0.3">
      <c r="A16" s="11" t="s">
        <v>14</v>
      </c>
      <c r="B16" s="22">
        <f>Detaljkalkyl!C21</f>
        <v>0</v>
      </c>
      <c r="C16" s="36"/>
      <c r="D16" s="36"/>
      <c r="E16" s="36"/>
      <c r="G16" s="25">
        <v>5</v>
      </c>
      <c r="H16" s="9">
        <f t="shared" si="1"/>
        <v>0</v>
      </c>
      <c r="I16" s="9">
        <f t="shared" si="2"/>
        <v>0</v>
      </c>
      <c r="J16" s="9">
        <f t="shared" ref="J16:J26" si="6">H16-I16</f>
        <v>0</v>
      </c>
      <c r="K16" s="9">
        <f t="shared" si="0"/>
        <v>0</v>
      </c>
      <c r="L16" s="10">
        <f t="shared" si="3"/>
        <v>0</v>
      </c>
      <c r="M16" s="10">
        <f t="shared" si="5"/>
        <v>0</v>
      </c>
      <c r="N16" s="12">
        <f t="shared" si="4"/>
        <v>0</v>
      </c>
    </row>
    <row r="17" spans="1:14" x14ac:dyDescent="0.3">
      <c r="A17" s="11" t="s">
        <v>15</v>
      </c>
      <c r="B17" s="22">
        <f>Detaljkalkyl!D21</f>
        <v>0</v>
      </c>
      <c r="C17" s="36"/>
      <c r="D17" s="36"/>
      <c r="E17" s="36"/>
      <c r="G17" s="25">
        <v>6</v>
      </c>
      <c r="H17" s="9">
        <f t="shared" si="1"/>
        <v>0</v>
      </c>
      <c r="I17" s="9">
        <f t="shared" si="2"/>
        <v>0</v>
      </c>
      <c r="J17" s="9">
        <f t="shared" si="6"/>
        <v>0</v>
      </c>
      <c r="K17" s="9">
        <f t="shared" si="0"/>
        <v>0</v>
      </c>
      <c r="L17" s="10">
        <f t="shared" si="3"/>
        <v>0</v>
      </c>
      <c r="M17" s="10">
        <f t="shared" si="5"/>
        <v>0</v>
      </c>
      <c r="N17" s="12">
        <f t="shared" si="4"/>
        <v>0</v>
      </c>
    </row>
    <row r="18" spans="1:14" x14ac:dyDescent="0.3">
      <c r="A18" s="11" t="s">
        <v>47</v>
      </c>
      <c r="B18" s="22">
        <f>Detaljkalkyl!E21</f>
        <v>0</v>
      </c>
      <c r="C18" s="36"/>
      <c r="D18" s="36"/>
      <c r="E18" s="36"/>
      <c r="G18" s="25">
        <v>7</v>
      </c>
      <c r="H18" s="9">
        <f t="shared" si="1"/>
        <v>0</v>
      </c>
      <c r="I18" s="9">
        <f t="shared" si="2"/>
        <v>0</v>
      </c>
      <c r="J18" s="9">
        <f t="shared" si="6"/>
        <v>0</v>
      </c>
      <c r="K18" s="9">
        <f t="shared" si="0"/>
        <v>0</v>
      </c>
      <c r="L18" s="10">
        <f t="shared" si="3"/>
        <v>0</v>
      </c>
      <c r="M18" s="10">
        <f t="shared" si="5"/>
        <v>0</v>
      </c>
      <c r="N18" s="12">
        <f t="shared" si="4"/>
        <v>0</v>
      </c>
    </row>
    <row r="19" spans="1:14" ht="13.5" thickBot="1" x14ac:dyDescent="0.35">
      <c r="A19" s="13" t="s">
        <v>48</v>
      </c>
      <c r="B19" s="23">
        <f>Detaljkalkyl!F21</f>
        <v>0</v>
      </c>
      <c r="C19" s="36"/>
      <c r="D19" s="36"/>
      <c r="E19" s="36"/>
      <c r="G19" s="25">
        <v>8</v>
      </c>
      <c r="H19" s="9">
        <f t="shared" si="1"/>
        <v>0</v>
      </c>
      <c r="I19" s="9">
        <f t="shared" si="2"/>
        <v>0</v>
      </c>
      <c r="J19" s="9">
        <f t="shared" si="6"/>
        <v>0</v>
      </c>
      <c r="K19" s="9">
        <f t="shared" si="0"/>
        <v>0</v>
      </c>
      <c r="L19" s="10">
        <f t="shared" si="3"/>
        <v>0</v>
      </c>
      <c r="M19" s="10">
        <f t="shared" si="5"/>
        <v>0</v>
      </c>
      <c r="N19" s="12">
        <f t="shared" si="4"/>
        <v>0</v>
      </c>
    </row>
    <row r="20" spans="1:14" ht="13.5" thickBot="1" x14ac:dyDescent="0.35">
      <c r="A20" s="14"/>
      <c r="B20" s="15"/>
      <c r="C20" s="15"/>
      <c r="D20" s="15"/>
      <c r="E20" s="15"/>
      <c r="G20" s="25">
        <v>9</v>
      </c>
      <c r="H20" s="9">
        <f t="shared" si="1"/>
        <v>0</v>
      </c>
      <c r="I20" s="9">
        <f t="shared" si="2"/>
        <v>0</v>
      </c>
      <c r="J20" s="9">
        <f t="shared" si="6"/>
        <v>0</v>
      </c>
      <c r="K20" s="9">
        <f t="shared" si="0"/>
        <v>0</v>
      </c>
      <c r="L20" s="10">
        <f t="shared" si="3"/>
        <v>0</v>
      </c>
      <c r="M20" s="10">
        <f t="shared" si="5"/>
        <v>0</v>
      </c>
      <c r="N20" s="12">
        <f t="shared" si="4"/>
        <v>0</v>
      </c>
    </row>
    <row r="21" spans="1:14" ht="13.5" thickBot="1" x14ac:dyDescent="0.35">
      <c r="A21" s="16" t="s">
        <v>21</v>
      </c>
      <c r="B21" s="19">
        <f>Detaljkalkyl!B19</f>
        <v>0</v>
      </c>
      <c r="C21" s="35"/>
      <c r="D21" s="35"/>
      <c r="E21" s="35"/>
      <c r="G21" s="25">
        <v>10</v>
      </c>
      <c r="H21" s="9">
        <f t="shared" si="1"/>
        <v>0</v>
      </c>
      <c r="I21" s="9">
        <f t="shared" si="2"/>
        <v>0</v>
      </c>
      <c r="J21" s="9">
        <f t="shared" si="6"/>
        <v>0</v>
      </c>
      <c r="K21" s="9">
        <f t="shared" si="0"/>
        <v>0</v>
      </c>
      <c r="L21" s="10">
        <f t="shared" si="3"/>
        <v>0</v>
      </c>
      <c r="M21" s="10">
        <f t="shared" si="5"/>
        <v>0</v>
      </c>
      <c r="N21" s="12">
        <f t="shared" si="4"/>
        <v>0</v>
      </c>
    </row>
    <row r="22" spans="1:14" ht="13.5" thickBot="1" x14ac:dyDescent="0.35">
      <c r="C22" s="37"/>
      <c r="D22" s="37"/>
      <c r="E22" s="37"/>
      <c r="G22" s="25">
        <v>11</v>
      </c>
      <c r="H22" s="9">
        <f t="shared" si="1"/>
        <v>0</v>
      </c>
      <c r="I22" s="9">
        <f t="shared" si="2"/>
        <v>0</v>
      </c>
      <c r="J22" s="9">
        <f t="shared" si="6"/>
        <v>0</v>
      </c>
      <c r="K22" s="9">
        <f t="shared" si="0"/>
        <v>0</v>
      </c>
      <c r="L22" s="10">
        <f t="shared" si="3"/>
        <v>0</v>
      </c>
      <c r="M22" s="10">
        <f t="shared" si="5"/>
        <v>0</v>
      </c>
      <c r="N22" s="12">
        <f t="shared" si="4"/>
        <v>0</v>
      </c>
    </row>
    <row r="23" spans="1:14" ht="13.5" thickBot="1" x14ac:dyDescent="0.35">
      <c r="A23" s="6" t="s">
        <v>17</v>
      </c>
      <c r="B23" s="7">
        <v>10</v>
      </c>
      <c r="C23" s="35"/>
      <c r="D23" s="35"/>
      <c r="E23" s="35"/>
      <c r="G23" s="25">
        <v>12</v>
      </c>
      <c r="H23" s="9">
        <f t="shared" si="1"/>
        <v>0</v>
      </c>
      <c r="I23" s="9">
        <f t="shared" si="2"/>
        <v>0</v>
      </c>
      <c r="J23" s="9">
        <f t="shared" si="6"/>
        <v>0</v>
      </c>
      <c r="K23" s="9">
        <f t="shared" si="0"/>
        <v>0</v>
      </c>
      <c r="L23" s="10">
        <f t="shared" si="3"/>
        <v>0</v>
      </c>
      <c r="M23" s="10">
        <f t="shared" si="5"/>
        <v>0</v>
      </c>
      <c r="N23" s="12">
        <f t="shared" si="4"/>
        <v>0</v>
      </c>
    </row>
    <row r="24" spans="1:14" ht="13.5" thickBot="1" x14ac:dyDescent="0.35">
      <c r="C24" s="37"/>
      <c r="D24" s="37"/>
      <c r="E24" s="37"/>
      <c r="G24" s="25">
        <v>13</v>
      </c>
      <c r="H24" s="9">
        <f t="shared" si="1"/>
        <v>0</v>
      </c>
      <c r="I24" s="9">
        <f t="shared" si="2"/>
        <v>0</v>
      </c>
      <c r="J24" s="9">
        <f t="shared" si="6"/>
        <v>0</v>
      </c>
      <c r="K24" s="9">
        <f t="shared" si="0"/>
        <v>0</v>
      </c>
      <c r="L24" s="10">
        <f t="shared" si="3"/>
        <v>0</v>
      </c>
      <c r="M24" s="10">
        <f t="shared" si="5"/>
        <v>0</v>
      </c>
      <c r="N24" s="12">
        <f t="shared" si="4"/>
        <v>0</v>
      </c>
    </row>
    <row r="25" spans="1:14" ht="13.5" thickBot="1" x14ac:dyDescent="0.35">
      <c r="A25" s="39" t="s">
        <v>60</v>
      </c>
      <c r="B25" s="40"/>
      <c r="C25" s="35"/>
      <c r="D25" s="35"/>
      <c r="E25" s="35"/>
      <c r="G25" s="25">
        <v>14</v>
      </c>
      <c r="H25" s="9">
        <f t="shared" si="1"/>
        <v>0</v>
      </c>
      <c r="I25" s="9">
        <f t="shared" si="2"/>
        <v>0</v>
      </c>
      <c r="J25" s="9">
        <f t="shared" si="6"/>
        <v>0</v>
      </c>
      <c r="K25" s="9">
        <f t="shared" si="0"/>
        <v>0</v>
      </c>
      <c r="L25" s="10">
        <f t="shared" si="3"/>
        <v>0</v>
      </c>
      <c r="M25" s="10">
        <f t="shared" si="5"/>
        <v>0</v>
      </c>
      <c r="N25" s="12">
        <f t="shared" si="4"/>
        <v>0</v>
      </c>
    </row>
    <row r="26" spans="1:14" x14ac:dyDescent="0.3">
      <c r="A26" s="100" t="s">
        <v>10</v>
      </c>
      <c r="B26" s="103">
        <f>B15/B23</f>
        <v>0</v>
      </c>
      <c r="C26" s="36"/>
      <c r="D26" s="36"/>
      <c r="E26" s="36"/>
      <c r="G26" s="25">
        <v>15</v>
      </c>
      <c r="H26" s="9">
        <f t="shared" si="1"/>
        <v>0</v>
      </c>
      <c r="I26" s="9">
        <f t="shared" si="2"/>
        <v>0</v>
      </c>
      <c r="J26" s="9">
        <f t="shared" si="6"/>
        <v>0</v>
      </c>
      <c r="K26" s="9">
        <f t="shared" si="0"/>
        <v>0</v>
      </c>
      <c r="L26" s="10">
        <f t="shared" si="3"/>
        <v>0</v>
      </c>
      <c r="M26" s="10">
        <f t="shared" si="5"/>
        <v>0</v>
      </c>
      <c r="N26" s="12">
        <f t="shared" si="4"/>
        <v>0</v>
      </c>
    </row>
    <row r="27" spans="1:14" x14ac:dyDescent="0.3">
      <c r="A27" s="11" t="s">
        <v>11</v>
      </c>
      <c r="B27" s="22">
        <f>($B$15/$B$23)+($B$16/$B$23)</f>
        <v>0</v>
      </c>
      <c r="C27" s="36"/>
      <c r="D27" s="36"/>
      <c r="E27" s="36"/>
      <c r="L27" s="24"/>
    </row>
    <row r="28" spans="1:14" x14ac:dyDescent="0.3">
      <c r="A28" s="11" t="s">
        <v>12</v>
      </c>
      <c r="B28" s="22">
        <f>($B$15/$B$23)+($B$16/$B$23)+($B$17/$B$23)</f>
        <v>0</v>
      </c>
      <c r="C28" s="36"/>
      <c r="D28" s="36"/>
      <c r="E28" s="36"/>
    </row>
    <row r="29" spans="1:14" x14ac:dyDescent="0.3">
      <c r="A29" s="11" t="s">
        <v>49</v>
      </c>
      <c r="B29" s="22">
        <f>($B$15/$B$23)+($B$16/$B$23)+($B$17/$B$23)+($B$18/$B$23)</f>
        <v>0</v>
      </c>
      <c r="C29" s="36"/>
      <c r="D29" s="36"/>
      <c r="E29" s="36"/>
    </row>
    <row r="30" spans="1:14" x14ac:dyDescent="0.3">
      <c r="A30" s="11" t="s">
        <v>50</v>
      </c>
      <c r="B30" s="22">
        <f t="shared" ref="B30:B35" si="7">($B$15/$B$23)+($B$16/$B$23)+($B$17/$B$23)+($B$18/$B$23)+($B$19/$B$23)</f>
        <v>0</v>
      </c>
      <c r="C30" s="36"/>
      <c r="D30" s="36"/>
      <c r="E30" s="36"/>
    </row>
    <row r="31" spans="1:14" x14ac:dyDescent="0.3">
      <c r="A31" s="11" t="s">
        <v>67</v>
      </c>
      <c r="B31" s="22">
        <f t="shared" si="7"/>
        <v>0</v>
      </c>
      <c r="C31" s="36"/>
      <c r="D31" s="36"/>
      <c r="E31" s="36"/>
    </row>
    <row r="32" spans="1:14" x14ac:dyDescent="0.3">
      <c r="A32" s="11" t="s">
        <v>68</v>
      </c>
      <c r="B32" s="22">
        <f t="shared" si="7"/>
        <v>0</v>
      </c>
      <c r="C32" s="36"/>
      <c r="D32" s="36"/>
      <c r="E32" s="36"/>
    </row>
    <row r="33" spans="1:5" x14ac:dyDescent="0.3">
      <c r="A33" s="11" t="s">
        <v>69</v>
      </c>
      <c r="B33" s="22">
        <f t="shared" si="7"/>
        <v>0</v>
      </c>
      <c r="C33" s="36"/>
      <c r="D33" s="36"/>
      <c r="E33" s="36"/>
    </row>
    <row r="34" spans="1:5" x14ac:dyDescent="0.3">
      <c r="A34" s="11" t="s">
        <v>70</v>
      </c>
      <c r="B34" s="22">
        <f t="shared" si="7"/>
        <v>0</v>
      </c>
      <c r="C34" s="36"/>
      <c r="D34" s="36"/>
      <c r="E34" s="36"/>
    </row>
    <row r="35" spans="1:5" x14ac:dyDescent="0.3">
      <c r="A35" s="11" t="s">
        <v>71</v>
      </c>
      <c r="B35" s="22">
        <f t="shared" si="7"/>
        <v>0</v>
      </c>
      <c r="C35" s="36"/>
      <c r="D35" s="36"/>
      <c r="E35" s="36"/>
    </row>
    <row r="36" spans="1:5" x14ac:dyDescent="0.3">
      <c r="A36" s="11" t="s">
        <v>72</v>
      </c>
      <c r="B36" s="22">
        <f>($B$16/$B$23)+($B$17/$B$23)+($B$18/$B$23)+($B$19/$B$23)</f>
        <v>0</v>
      </c>
      <c r="C36" s="36"/>
      <c r="D36" s="36"/>
      <c r="E36" s="36"/>
    </row>
    <row r="37" spans="1:5" x14ac:dyDescent="0.3">
      <c r="A37" s="11" t="s">
        <v>73</v>
      </c>
      <c r="B37" s="22">
        <f>($B$17/$B$23)+($B$18/$B$23)+($B$19/$B$23)</f>
        <v>0</v>
      </c>
      <c r="C37" s="36"/>
      <c r="D37" s="36"/>
      <c r="E37" s="36"/>
    </row>
    <row r="38" spans="1:5" x14ac:dyDescent="0.3">
      <c r="A38" s="11" t="s">
        <v>74</v>
      </c>
      <c r="B38" s="22">
        <f>($B$18/$B$23)+($B$19/$B$23)</f>
        <v>0</v>
      </c>
      <c r="C38" s="36"/>
      <c r="D38" s="36"/>
      <c r="E38" s="36"/>
    </row>
    <row r="39" spans="1:5" ht="13.5" thickBot="1" x14ac:dyDescent="0.35">
      <c r="A39" s="13" t="s">
        <v>75</v>
      </c>
      <c r="B39" s="23">
        <f>($B$19/$B$23)</f>
        <v>0</v>
      </c>
      <c r="C39" s="36"/>
      <c r="D39" s="36"/>
      <c r="E39" s="36"/>
    </row>
    <row r="40" spans="1:5" ht="13.5" thickBot="1" x14ac:dyDescent="0.35">
      <c r="C40" s="37"/>
      <c r="D40" s="37"/>
      <c r="E40" s="37"/>
    </row>
    <row r="41" spans="1:5" ht="13.5" thickBot="1" x14ac:dyDescent="0.35">
      <c r="A41" s="5" t="s">
        <v>144</v>
      </c>
      <c r="B41" s="211">
        <v>3.3000000000000002E-2</v>
      </c>
      <c r="C41" s="38"/>
      <c r="D41" s="38"/>
      <c r="E41" s="38"/>
    </row>
  </sheetData>
  <mergeCells count="9">
    <mergeCell ref="J1:N1"/>
    <mergeCell ref="G8:G10"/>
    <mergeCell ref="L8:L10"/>
    <mergeCell ref="M8:M10"/>
    <mergeCell ref="N8:N10"/>
    <mergeCell ref="H8:H10"/>
    <mergeCell ref="I8:I10"/>
    <mergeCell ref="J8:J10"/>
    <mergeCell ref="K8:K10"/>
  </mergeCells>
  <phoneticPr fontId="0" type="noConversion"/>
  <pageMargins left="0.2" right="0.21" top="0.59055118110236227" bottom="0.19685039370078741"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activeCell="G18" sqref="G18"/>
    </sheetView>
  </sheetViews>
  <sheetFormatPr defaultColWidth="9.1796875" defaultRowHeight="14" x14ac:dyDescent="0.3"/>
  <cols>
    <col min="1" max="1" width="29.54296875" style="43" customWidth="1"/>
    <col min="2" max="2" width="17.7265625" style="43" customWidth="1"/>
    <col min="3" max="3" width="15.54296875" style="43" customWidth="1"/>
    <col min="4" max="4" width="16.7265625" style="43" customWidth="1"/>
    <col min="5" max="5" width="15.54296875" style="43" customWidth="1"/>
    <col min="6" max="16384" width="9.1796875" style="43"/>
  </cols>
  <sheetData>
    <row r="1" spans="1:5" ht="17.5" x14ac:dyDescent="0.35">
      <c r="A1" s="42" t="s">
        <v>63</v>
      </c>
    </row>
    <row r="2" spans="1:5" x14ac:dyDescent="0.3">
      <c r="A2" s="44"/>
      <c r="B2" s="44"/>
      <c r="C2" s="44"/>
      <c r="D2" s="44"/>
      <c r="E2" s="44"/>
    </row>
    <row r="3" spans="1:5" ht="20" x14ac:dyDescent="0.4">
      <c r="A3" s="45" t="s">
        <v>143</v>
      </c>
    </row>
    <row r="4" spans="1:5" s="47" customFormat="1" ht="18" x14ac:dyDescent="0.4">
      <c r="A4" s="46"/>
      <c r="B4" s="46"/>
      <c r="C4" s="46"/>
      <c r="D4" s="46"/>
      <c r="E4" s="46"/>
    </row>
    <row r="6" spans="1:5" x14ac:dyDescent="0.3">
      <c r="A6" s="48" t="s">
        <v>18</v>
      </c>
      <c r="B6" s="183"/>
      <c r="C6" s="183"/>
      <c r="D6" s="183"/>
    </row>
    <row r="7" spans="1:5" x14ac:dyDescent="0.3">
      <c r="A7" s="48"/>
      <c r="B7" s="134"/>
      <c r="C7" s="134"/>
      <c r="D7" s="134"/>
    </row>
    <row r="8" spans="1:5" x14ac:dyDescent="0.3">
      <c r="A8" s="49"/>
      <c r="B8" s="50"/>
    </row>
    <row r="9" spans="1:5" x14ac:dyDescent="0.3">
      <c r="A9" s="48" t="s">
        <v>64</v>
      </c>
      <c r="B9" s="51"/>
    </row>
    <row r="10" spans="1:5" x14ac:dyDescent="0.3">
      <c r="A10" s="48"/>
      <c r="B10" s="51"/>
    </row>
    <row r="11" spans="1:5" x14ac:dyDescent="0.3">
      <c r="A11" s="49"/>
      <c r="B11" s="51"/>
    </row>
    <row r="12" spans="1:5" x14ac:dyDescent="0.3">
      <c r="A12" s="48" t="s">
        <v>65</v>
      </c>
      <c r="B12" s="52">
        <f>Totalkalkyl!B15+Totalkalkyl!B16+Totalkalkyl!B17+Totalkalkyl!B18+Totalkalkyl!B19</f>
        <v>0</v>
      </c>
    </row>
    <row r="13" spans="1:5" x14ac:dyDescent="0.3">
      <c r="A13" s="49"/>
      <c r="B13" s="52"/>
    </row>
    <row r="14" spans="1:5" x14ac:dyDescent="0.3">
      <c r="A14" s="158" t="s">
        <v>95</v>
      </c>
      <c r="B14" s="159" t="s">
        <v>96</v>
      </c>
      <c r="C14" s="160" t="s">
        <v>97</v>
      </c>
      <c r="D14" s="160" t="s">
        <v>98</v>
      </c>
    </row>
    <row r="15" spans="1:5" ht="60" customHeight="1" x14ac:dyDescent="0.3">
      <c r="A15" s="161" t="s">
        <v>99</v>
      </c>
      <c r="B15" s="162" t="s">
        <v>100</v>
      </c>
      <c r="C15" s="163" t="s">
        <v>101</v>
      </c>
      <c r="D15" s="163" t="s">
        <v>102</v>
      </c>
    </row>
    <row r="16" spans="1:5" ht="36" thickBot="1" x14ac:dyDescent="0.35">
      <c r="A16" s="164" t="s">
        <v>118</v>
      </c>
      <c r="B16" s="166"/>
      <c r="C16" s="166"/>
      <c r="D16" s="166"/>
    </row>
    <row r="17" spans="1:5" ht="31.5" customHeight="1" thickBot="1" x14ac:dyDescent="0.35">
      <c r="A17" s="113" t="s">
        <v>119</v>
      </c>
      <c r="B17" s="193" t="s">
        <v>115</v>
      </c>
      <c r="C17" s="194"/>
      <c r="D17" s="195"/>
      <c r="E17" s="157"/>
    </row>
    <row r="18" spans="1:5" x14ac:dyDescent="0.3">
      <c r="A18" s="49"/>
      <c r="B18" s="52"/>
    </row>
    <row r="19" spans="1:5" x14ac:dyDescent="0.3">
      <c r="A19" s="48" t="s">
        <v>77</v>
      </c>
      <c r="B19" s="167">
        <f>Totalkalkyl!B23</f>
        <v>10</v>
      </c>
    </row>
    <row r="20" spans="1:5" x14ac:dyDescent="0.3">
      <c r="A20" s="48" t="s">
        <v>144</v>
      </c>
      <c r="B20" s="168">
        <v>3.3000000000000002E-2</v>
      </c>
    </row>
    <row r="21" spans="1:5" ht="14.5" thickBot="1" x14ac:dyDescent="0.35">
      <c r="A21" s="49"/>
      <c r="B21" s="52"/>
    </row>
    <row r="22" spans="1:5" s="53" customFormat="1" ht="28.5" thickBot="1" x14ac:dyDescent="0.35">
      <c r="A22" s="113" t="s">
        <v>78</v>
      </c>
      <c r="B22" s="114" t="s">
        <v>178</v>
      </c>
      <c r="C22" s="115" t="s">
        <v>177</v>
      </c>
      <c r="D22" s="114" t="s">
        <v>179</v>
      </c>
      <c r="E22" s="116" t="s">
        <v>79</v>
      </c>
    </row>
    <row r="23" spans="1:5" x14ac:dyDescent="0.3">
      <c r="A23" s="54"/>
      <c r="B23" s="109"/>
      <c r="C23" s="55"/>
      <c r="D23" s="111"/>
      <c r="E23" s="56"/>
    </row>
    <row r="24" spans="1:5" ht="14.5" thickBot="1" x14ac:dyDescent="0.35">
      <c r="A24" s="57"/>
      <c r="B24" s="110">
        <f>Detaljkalkyl!B21</f>
        <v>0</v>
      </c>
      <c r="C24" s="108">
        <f>Detaljkalkyl!C21</f>
        <v>0</v>
      </c>
      <c r="D24" s="110">
        <f>Detaljkalkyl!D21</f>
        <v>0</v>
      </c>
      <c r="E24" s="112">
        <f>Detaljkalkyl!E21</f>
        <v>0</v>
      </c>
    </row>
    <row r="25" spans="1:5" ht="14.5" hidden="1" thickBot="1" x14ac:dyDescent="0.35">
      <c r="A25" s="57"/>
      <c r="B25" s="58"/>
      <c r="C25" s="59"/>
      <c r="D25" s="60"/>
      <c r="E25" s="61"/>
    </row>
    <row r="26" spans="1:5" ht="14.5" thickBot="1" x14ac:dyDescent="0.35">
      <c r="B26" s="51"/>
    </row>
    <row r="27" spans="1:5" s="53" customFormat="1" ht="42.5" thickBot="1" x14ac:dyDescent="0.35">
      <c r="A27" s="104" t="s">
        <v>66</v>
      </c>
      <c r="B27" s="117" t="s">
        <v>80</v>
      </c>
      <c r="C27" s="105" t="s">
        <v>81</v>
      </c>
      <c r="D27" s="130" t="s">
        <v>82</v>
      </c>
      <c r="E27" s="106" t="s">
        <v>94</v>
      </c>
    </row>
    <row r="28" spans="1:5" s="53" customFormat="1" x14ac:dyDescent="0.3">
      <c r="A28" s="118" t="s">
        <v>7</v>
      </c>
      <c r="B28" s="121">
        <f>Totalkalkyl!N11</f>
        <v>0</v>
      </c>
      <c r="C28" s="124">
        <f>Totalkalkyl!K11</f>
        <v>0</v>
      </c>
      <c r="D28" s="131">
        <f>Totalkalkyl!I11</f>
        <v>0</v>
      </c>
      <c r="E28" s="127">
        <f>Totalkalkyl!M11</f>
        <v>0</v>
      </c>
    </row>
    <row r="29" spans="1:5" x14ac:dyDescent="0.3">
      <c r="A29" s="119" t="s">
        <v>1</v>
      </c>
      <c r="B29" s="122">
        <f>Totalkalkyl!N12</f>
        <v>0</v>
      </c>
      <c r="C29" s="125">
        <f>Totalkalkyl!K12</f>
        <v>0</v>
      </c>
      <c r="D29" s="132">
        <f>Totalkalkyl!I12</f>
        <v>0</v>
      </c>
      <c r="E29" s="128">
        <f>Totalkalkyl!M12</f>
        <v>0</v>
      </c>
    </row>
    <row r="30" spans="1:5" x14ac:dyDescent="0.3">
      <c r="A30" s="119" t="s">
        <v>2</v>
      </c>
      <c r="B30" s="122">
        <f>Totalkalkyl!N13</f>
        <v>0</v>
      </c>
      <c r="C30" s="125">
        <f>Totalkalkyl!K13</f>
        <v>0</v>
      </c>
      <c r="D30" s="132">
        <f>Totalkalkyl!I13</f>
        <v>0</v>
      </c>
      <c r="E30" s="128">
        <f>Totalkalkyl!M13</f>
        <v>0</v>
      </c>
    </row>
    <row r="31" spans="1:5" x14ac:dyDescent="0.3">
      <c r="A31" s="119" t="s">
        <v>3</v>
      </c>
      <c r="B31" s="122">
        <f>Totalkalkyl!N14</f>
        <v>0</v>
      </c>
      <c r="C31" s="125">
        <f>Totalkalkyl!K14</f>
        <v>0</v>
      </c>
      <c r="D31" s="132">
        <f>Totalkalkyl!I14</f>
        <v>0</v>
      </c>
      <c r="E31" s="128">
        <f>Totalkalkyl!M14</f>
        <v>0</v>
      </c>
    </row>
    <row r="32" spans="1:5" x14ac:dyDescent="0.3">
      <c r="A32" s="119" t="s">
        <v>4</v>
      </c>
      <c r="B32" s="122">
        <f>Totalkalkyl!N15</f>
        <v>0</v>
      </c>
      <c r="C32" s="125">
        <f>Totalkalkyl!K15</f>
        <v>0</v>
      </c>
      <c r="D32" s="132">
        <f>Totalkalkyl!I15</f>
        <v>0</v>
      </c>
      <c r="E32" s="128">
        <f>Totalkalkyl!M15</f>
        <v>0</v>
      </c>
    </row>
    <row r="33" spans="1:5" x14ac:dyDescent="0.3">
      <c r="A33" s="119" t="s">
        <v>83</v>
      </c>
      <c r="B33" s="122">
        <f>Totalkalkyl!N16</f>
        <v>0</v>
      </c>
      <c r="C33" s="125">
        <f>Totalkalkyl!K16</f>
        <v>0</v>
      </c>
      <c r="D33" s="132">
        <f>Totalkalkyl!I16</f>
        <v>0</v>
      </c>
      <c r="E33" s="128">
        <f>Totalkalkyl!M16</f>
        <v>0</v>
      </c>
    </row>
    <row r="34" spans="1:5" x14ac:dyDescent="0.3">
      <c r="A34" s="119" t="s">
        <v>88</v>
      </c>
      <c r="B34" s="122">
        <f>Totalkalkyl!N17</f>
        <v>0</v>
      </c>
      <c r="C34" s="125">
        <f>Totalkalkyl!K17</f>
        <v>0</v>
      </c>
      <c r="D34" s="132">
        <f>Totalkalkyl!I17</f>
        <v>0</v>
      </c>
      <c r="E34" s="128">
        <f>Totalkalkyl!M17</f>
        <v>0</v>
      </c>
    </row>
    <row r="35" spans="1:5" x14ac:dyDescent="0.3">
      <c r="A35" s="119" t="s">
        <v>89</v>
      </c>
      <c r="B35" s="122">
        <f>Totalkalkyl!N18</f>
        <v>0</v>
      </c>
      <c r="C35" s="125">
        <f>Totalkalkyl!K18</f>
        <v>0</v>
      </c>
      <c r="D35" s="132">
        <f>Totalkalkyl!I18</f>
        <v>0</v>
      </c>
      <c r="E35" s="128">
        <f>Totalkalkyl!M18</f>
        <v>0</v>
      </c>
    </row>
    <row r="36" spans="1:5" x14ac:dyDescent="0.3">
      <c r="A36" s="119" t="s">
        <v>90</v>
      </c>
      <c r="B36" s="122">
        <f>Totalkalkyl!N19</f>
        <v>0</v>
      </c>
      <c r="C36" s="125">
        <f>Totalkalkyl!K19</f>
        <v>0</v>
      </c>
      <c r="D36" s="132">
        <f>Totalkalkyl!I19</f>
        <v>0</v>
      </c>
      <c r="E36" s="128">
        <f>Totalkalkyl!M19</f>
        <v>0</v>
      </c>
    </row>
    <row r="37" spans="1:5" x14ac:dyDescent="0.3">
      <c r="A37" s="119" t="s">
        <v>91</v>
      </c>
      <c r="B37" s="122">
        <f>Totalkalkyl!N20</f>
        <v>0</v>
      </c>
      <c r="C37" s="125">
        <f>Totalkalkyl!K20</f>
        <v>0</v>
      </c>
      <c r="D37" s="132">
        <f>Totalkalkyl!I20</f>
        <v>0</v>
      </c>
      <c r="E37" s="128">
        <f>Totalkalkyl!M20</f>
        <v>0</v>
      </c>
    </row>
    <row r="38" spans="1:5" ht="14.5" thickBot="1" x14ac:dyDescent="0.35">
      <c r="A38" s="120" t="s">
        <v>92</v>
      </c>
      <c r="B38" s="123">
        <f>Totalkalkyl!N21</f>
        <v>0</v>
      </c>
      <c r="C38" s="126">
        <f>Totalkalkyl!K21</f>
        <v>0</v>
      </c>
      <c r="D38" s="133">
        <f>Totalkalkyl!I21</f>
        <v>0</v>
      </c>
      <c r="E38" s="129">
        <f>Totalkalkyl!M21</f>
        <v>0</v>
      </c>
    </row>
    <row r="40" spans="1:5" x14ac:dyDescent="0.3">
      <c r="A40" s="107" t="s">
        <v>84</v>
      </c>
      <c r="B40" s="62"/>
      <c r="C40" s="62"/>
      <c r="D40" s="62"/>
    </row>
    <row r="41" spans="1:5" x14ac:dyDescent="0.3">
      <c r="A41" s="184"/>
      <c r="B41" s="185"/>
      <c r="C41" s="185"/>
      <c r="D41" s="185"/>
      <c r="E41" s="186"/>
    </row>
    <row r="42" spans="1:5" x14ac:dyDescent="0.3">
      <c r="A42" s="187"/>
      <c r="B42" s="188"/>
      <c r="C42" s="188"/>
      <c r="D42" s="188"/>
      <c r="E42" s="189"/>
    </row>
    <row r="43" spans="1:5" x14ac:dyDescent="0.3">
      <c r="A43" s="187"/>
      <c r="B43" s="188"/>
      <c r="C43" s="188"/>
      <c r="D43" s="188"/>
      <c r="E43" s="189"/>
    </row>
    <row r="44" spans="1:5" x14ac:dyDescent="0.3">
      <c r="A44" s="187"/>
      <c r="B44" s="188"/>
      <c r="C44" s="188"/>
      <c r="D44" s="188"/>
      <c r="E44" s="189"/>
    </row>
    <row r="45" spans="1:5" x14ac:dyDescent="0.3">
      <c r="A45" s="187"/>
      <c r="B45" s="188"/>
      <c r="C45" s="188"/>
      <c r="D45" s="188"/>
      <c r="E45" s="189"/>
    </row>
    <row r="46" spans="1:5" x14ac:dyDescent="0.3">
      <c r="A46" s="187"/>
      <c r="B46" s="188"/>
      <c r="C46" s="188"/>
      <c r="D46" s="188"/>
      <c r="E46" s="189"/>
    </row>
    <row r="47" spans="1:5" x14ac:dyDescent="0.3">
      <c r="A47" s="187"/>
      <c r="B47" s="188"/>
      <c r="C47" s="188"/>
      <c r="D47" s="188"/>
      <c r="E47" s="189"/>
    </row>
    <row r="48" spans="1:5" x14ac:dyDescent="0.3">
      <c r="A48" s="187"/>
      <c r="B48" s="188"/>
      <c r="C48" s="188"/>
      <c r="D48" s="188"/>
      <c r="E48" s="189"/>
    </row>
    <row r="49" spans="1:5" x14ac:dyDescent="0.3">
      <c r="A49" s="187"/>
      <c r="B49" s="188"/>
      <c r="C49" s="188"/>
      <c r="D49" s="188"/>
      <c r="E49" s="189"/>
    </row>
    <row r="50" spans="1:5" x14ac:dyDescent="0.3">
      <c r="A50" s="187"/>
      <c r="B50" s="188"/>
      <c r="C50" s="188"/>
      <c r="D50" s="188"/>
      <c r="E50" s="189"/>
    </row>
    <row r="51" spans="1:5" x14ac:dyDescent="0.3">
      <c r="A51" s="187"/>
      <c r="B51" s="188"/>
      <c r="C51" s="188"/>
      <c r="D51" s="188"/>
      <c r="E51" s="189"/>
    </row>
    <row r="52" spans="1:5" x14ac:dyDescent="0.3">
      <c r="A52" s="187"/>
      <c r="B52" s="188"/>
      <c r="C52" s="188"/>
      <c r="D52" s="188"/>
      <c r="E52" s="189"/>
    </row>
    <row r="53" spans="1:5" x14ac:dyDescent="0.3">
      <c r="A53" s="187"/>
      <c r="B53" s="188"/>
      <c r="C53" s="188"/>
      <c r="D53" s="188"/>
      <c r="E53" s="189"/>
    </row>
    <row r="54" spans="1:5" x14ac:dyDescent="0.3">
      <c r="A54" s="187"/>
      <c r="B54" s="188"/>
      <c r="C54" s="188"/>
      <c r="D54" s="188"/>
      <c r="E54" s="189"/>
    </row>
    <row r="55" spans="1:5" x14ac:dyDescent="0.3">
      <c r="A55" s="190"/>
      <c r="B55" s="191"/>
      <c r="C55" s="191"/>
      <c r="D55" s="191"/>
      <c r="E55" s="192"/>
    </row>
  </sheetData>
  <mergeCells count="3">
    <mergeCell ref="B6:D6"/>
    <mergeCell ref="A41:E55"/>
    <mergeCell ref="B17:D17"/>
  </mergeCells>
  <phoneticPr fontId="0" type="noConversion"/>
  <pageMargins left="0.75" right="0.25" top="0.6" bottom="0.45"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D8" sqref="D8"/>
    </sheetView>
  </sheetViews>
  <sheetFormatPr defaultRowHeight="12.5" x14ac:dyDescent="0.25"/>
  <cols>
    <col min="1" max="1" width="4.453125" style="165" customWidth="1"/>
    <col min="2" max="2" width="24.54296875" customWidth="1"/>
    <col min="3" max="3" width="42.26953125" customWidth="1"/>
    <col min="4" max="4" width="37.54296875" customWidth="1"/>
    <col min="5" max="5" width="26.453125" customWidth="1"/>
    <col min="6" max="6" width="40.26953125" customWidth="1"/>
  </cols>
  <sheetData>
    <row r="1" spans="1:6" x14ac:dyDescent="0.25">
      <c r="B1" s="150"/>
      <c r="C1" s="197" t="s">
        <v>103</v>
      </c>
      <c r="D1" s="197"/>
      <c r="E1" s="197"/>
      <c r="F1" s="197"/>
    </row>
    <row r="2" spans="1:6" ht="20.25" customHeight="1" x14ac:dyDescent="0.25">
      <c r="B2" s="151" t="s">
        <v>18</v>
      </c>
      <c r="C2" s="198"/>
      <c r="D2" s="199"/>
      <c r="E2" s="199"/>
      <c r="F2" s="200"/>
    </row>
    <row r="3" spans="1:6" ht="20.25" customHeight="1" x14ac:dyDescent="0.25">
      <c r="B3" s="135"/>
      <c r="C3" s="135"/>
      <c r="D3" s="135"/>
      <c r="E3" s="135"/>
      <c r="F3" s="135"/>
    </row>
    <row r="4" spans="1:6" ht="27.75" customHeight="1" x14ac:dyDescent="0.25">
      <c r="B4" s="201" t="s">
        <v>104</v>
      </c>
      <c r="C4" s="202"/>
      <c r="D4" s="202"/>
      <c r="E4" s="202"/>
      <c r="F4" s="203"/>
    </row>
    <row r="5" spans="1:6" ht="83.25" customHeight="1" x14ac:dyDescent="0.25">
      <c r="B5" s="136" t="s">
        <v>105</v>
      </c>
      <c r="C5" s="136" t="s">
        <v>106</v>
      </c>
      <c r="D5" s="136" t="s">
        <v>107</v>
      </c>
      <c r="E5" s="137" t="s">
        <v>145</v>
      </c>
      <c r="F5" s="136" t="s">
        <v>108</v>
      </c>
    </row>
    <row r="6" spans="1:6" ht="71.25" customHeight="1" x14ac:dyDescent="0.25">
      <c r="A6" s="165">
        <v>1</v>
      </c>
      <c r="B6" s="138" t="s">
        <v>146</v>
      </c>
      <c r="C6" s="138" t="s">
        <v>147</v>
      </c>
      <c r="D6" s="138" t="s">
        <v>148</v>
      </c>
      <c r="E6" s="138"/>
      <c r="F6" s="138"/>
    </row>
    <row r="7" spans="1:6" ht="83.25" customHeight="1" x14ac:dyDescent="0.25">
      <c r="A7" s="165">
        <v>2</v>
      </c>
      <c r="B7" s="138" t="s">
        <v>149</v>
      </c>
      <c r="C7" s="138" t="s">
        <v>150</v>
      </c>
      <c r="D7" s="138" t="s">
        <v>151</v>
      </c>
      <c r="E7" s="138"/>
      <c r="F7" s="138"/>
    </row>
    <row r="8" spans="1:6" ht="124.5" customHeight="1" x14ac:dyDescent="0.25">
      <c r="A8" s="165">
        <v>3</v>
      </c>
      <c r="B8" s="138" t="s">
        <v>152</v>
      </c>
      <c r="C8" s="142" t="s">
        <v>153</v>
      </c>
      <c r="D8" s="138" t="s">
        <v>154</v>
      </c>
      <c r="E8" s="138"/>
      <c r="F8" s="138" t="s">
        <v>129</v>
      </c>
    </row>
    <row r="9" spans="1:6" ht="120.75" customHeight="1" x14ac:dyDescent="0.25">
      <c r="A9" s="165">
        <v>4</v>
      </c>
      <c r="B9" s="138" t="s">
        <v>155</v>
      </c>
      <c r="C9" s="148" t="s">
        <v>117</v>
      </c>
      <c r="D9" s="138" t="s">
        <v>156</v>
      </c>
      <c r="E9" s="138"/>
      <c r="F9" s="138"/>
    </row>
    <row r="12" spans="1:6" ht="73.5" customHeight="1" x14ac:dyDescent="0.25">
      <c r="B12" s="139" t="s">
        <v>109</v>
      </c>
      <c r="C12" s="204" t="s">
        <v>130</v>
      </c>
      <c r="D12" s="205"/>
      <c r="E12" s="147"/>
      <c r="F12" s="138"/>
    </row>
    <row r="13" spans="1:6" ht="66" customHeight="1" x14ac:dyDescent="0.25">
      <c r="B13" s="154" t="s">
        <v>114</v>
      </c>
      <c r="C13" s="196" t="s">
        <v>115</v>
      </c>
      <c r="D13" s="194"/>
      <c r="E13" s="194"/>
      <c r="F13" s="195"/>
    </row>
    <row r="14" spans="1:6" ht="66" customHeight="1" x14ac:dyDescent="0.25">
      <c r="B14" s="155"/>
      <c r="C14" s="156"/>
      <c r="D14" s="157"/>
      <c r="E14" s="157"/>
      <c r="F14" s="157"/>
    </row>
    <row r="15" spans="1:6" ht="27" customHeight="1" x14ac:dyDescent="0.25">
      <c r="B15" s="206" t="s">
        <v>110</v>
      </c>
      <c r="C15" s="207"/>
      <c r="D15" s="207"/>
      <c r="E15" s="207"/>
      <c r="F15" s="208"/>
    </row>
    <row r="16" spans="1:6" ht="61.5" customHeight="1" x14ac:dyDescent="0.25">
      <c r="B16" s="140" t="s">
        <v>105</v>
      </c>
      <c r="C16" s="140" t="s">
        <v>106</v>
      </c>
      <c r="D16" s="140" t="s">
        <v>107</v>
      </c>
      <c r="E16" s="141" t="s">
        <v>157</v>
      </c>
      <c r="F16" s="140" t="s">
        <v>108</v>
      </c>
    </row>
    <row r="17" spans="1:6" ht="111.75" customHeight="1" x14ac:dyDescent="0.25">
      <c r="A17" s="165">
        <v>5</v>
      </c>
      <c r="B17" s="142" t="s">
        <v>135</v>
      </c>
      <c r="C17" s="142" t="s">
        <v>158</v>
      </c>
      <c r="D17" s="142" t="s">
        <v>159</v>
      </c>
      <c r="E17" s="142"/>
      <c r="F17" s="142"/>
    </row>
    <row r="18" spans="1:6" ht="123" customHeight="1" x14ac:dyDescent="0.25">
      <c r="A18" s="165">
        <v>6</v>
      </c>
      <c r="B18" s="142" t="s">
        <v>131</v>
      </c>
      <c r="C18" s="142" t="s">
        <v>132</v>
      </c>
      <c r="D18" s="142" t="s">
        <v>160</v>
      </c>
      <c r="E18" s="142"/>
      <c r="F18" s="142"/>
    </row>
    <row r="19" spans="1:6" ht="82.5" customHeight="1" x14ac:dyDescent="0.25">
      <c r="A19" s="165">
        <v>7</v>
      </c>
      <c r="B19" s="138" t="s">
        <v>161</v>
      </c>
      <c r="C19" s="142" t="s">
        <v>123</v>
      </c>
      <c r="D19" s="142" t="s">
        <v>162</v>
      </c>
      <c r="E19" s="142"/>
      <c r="F19" s="142"/>
    </row>
    <row r="20" spans="1:6" s="170" customFormat="1" ht="180" customHeight="1" x14ac:dyDescent="0.25">
      <c r="A20" s="169">
        <v>8</v>
      </c>
      <c r="B20" s="142" t="s">
        <v>163</v>
      </c>
      <c r="C20" s="142" t="s">
        <v>124</v>
      </c>
      <c r="D20" s="142" t="s">
        <v>164</v>
      </c>
      <c r="E20" s="142"/>
      <c r="F20" s="142"/>
    </row>
    <row r="21" spans="1:6" ht="63.75" customHeight="1" x14ac:dyDescent="0.25">
      <c r="A21" s="165">
        <v>9</v>
      </c>
      <c r="B21" s="138" t="s">
        <v>125</v>
      </c>
      <c r="C21" s="142" t="s">
        <v>165</v>
      </c>
      <c r="D21" s="142" t="s">
        <v>120</v>
      </c>
      <c r="E21" s="142"/>
      <c r="F21" s="142"/>
    </row>
    <row r="22" spans="1:6" ht="90" customHeight="1" x14ac:dyDescent="0.25">
      <c r="A22" s="169">
        <v>10</v>
      </c>
      <c r="B22" s="138" t="s">
        <v>126</v>
      </c>
      <c r="C22" s="142" t="s">
        <v>136</v>
      </c>
      <c r="D22" s="142" t="s">
        <v>166</v>
      </c>
      <c r="E22" s="142"/>
      <c r="F22" s="142"/>
    </row>
    <row r="23" spans="1:6" ht="45.75" customHeight="1" x14ac:dyDescent="0.25">
      <c r="A23" s="165">
        <v>11</v>
      </c>
      <c r="B23" s="138" t="s">
        <v>116</v>
      </c>
      <c r="C23" s="142" t="s">
        <v>127</v>
      </c>
      <c r="D23" s="142" t="s">
        <v>167</v>
      </c>
      <c r="E23" s="142"/>
      <c r="F23" s="142"/>
    </row>
    <row r="24" spans="1:6" s="170" customFormat="1" ht="82.5" customHeight="1" x14ac:dyDescent="0.25">
      <c r="A24" s="169">
        <v>12</v>
      </c>
      <c r="B24" s="142" t="s">
        <v>133</v>
      </c>
      <c r="C24" s="142" t="s">
        <v>168</v>
      </c>
      <c r="D24" s="142" t="s">
        <v>121</v>
      </c>
      <c r="E24" s="142"/>
      <c r="F24" s="142"/>
    </row>
    <row r="25" spans="1:6" ht="69.75" customHeight="1" x14ac:dyDescent="0.25">
      <c r="B25" s="143" t="s">
        <v>111</v>
      </c>
      <c r="C25" s="204" t="s">
        <v>128</v>
      </c>
      <c r="D25" s="205"/>
      <c r="E25" s="149"/>
      <c r="F25" s="142"/>
    </row>
    <row r="26" spans="1:6" ht="63" customHeight="1" x14ac:dyDescent="0.25">
      <c r="B26" s="154" t="s">
        <v>114</v>
      </c>
      <c r="C26" s="196" t="s">
        <v>115</v>
      </c>
      <c r="D26" s="194"/>
      <c r="E26" s="194"/>
      <c r="F26" s="195"/>
    </row>
    <row r="27" spans="1:6" ht="63" customHeight="1" x14ac:dyDescent="0.25">
      <c r="B27" s="152"/>
      <c r="C27" s="153"/>
      <c r="D27" s="153"/>
      <c r="E27" s="153"/>
      <c r="F27" s="153"/>
    </row>
    <row r="28" spans="1:6" ht="27.75" customHeight="1" x14ac:dyDescent="0.25">
      <c r="B28" s="209" t="s">
        <v>112</v>
      </c>
      <c r="C28" s="209"/>
      <c r="D28" s="209"/>
      <c r="E28" s="209"/>
      <c r="F28" s="209"/>
    </row>
    <row r="29" spans="1:6" ht="82.5" customHeight="1" x14ac:dyDescent="0.25">
      <c r="B29" s="144" t="s">
        <v>105</v>
      </c>
      <c r="C29" s="144" t="s">
        <v>106</v>
      </c>
      <c r="D29" s="144" t="s">
        <v>107</v>
      </c>
      <c r="E29" s="145" t="s">
        <v>157</v>
      </c>
      <c r="F29" s="144" t="s">
        <v>108</v>
      </c>
    </row>
    <row r="30" spans="1:6" ht="141.75" customHeight="1" x14ac:dyDescent="0.25">
      <c r="A30" s="165">
        <v>13</v>
      </c>
      <c r="B30" s="142" t="s">
        <v>169</v>
      </c>
      <c r="C30" s="142" t="s">
        <v>170</v>
      </c>
      <c r="D30" s="142" t="s">
        <v>171</v>
      </c>
      <c r="E30" s="142"/>
      <c r="F30" s="142"/>
    </row>
    <row r="31" spans="1:6" ht="51" customHeight="1" x14ac:dyDescent="0.25">
      <c r="A31" s="165">
        <v>14</v>
      </c>
      <c r="B31" s="138" t="s">
        <v>134</v>
      </c>
      <c r="C31" s="142" t="s">
        <v>137</v>
      </c>
      <c r="D31" s="142" t="s">
        <v>172</v>
      </c>
      <c r="E31" s="142"/>
      <c r="F31" s="142"/>
    </row>
    <row r="32" spans="1:6" ht="63.75" customHeight="1" x14ac:dyDescent="0.25">
      <c r="A32" s="165">
        <v>15</v>
      </c>
      <c r="B32" s="138" t="s">
        <v>139</v>
      </c>
      <c r="C32" s="142" t="s">
        <v>138</v>
      </c>
      <c r="D32" s="142" t="s">
        <v>173</v>
      </c>
      <c r="E32" s="142"/>
      <c r="F32" s="142"/>
    </row>
    <row r="33" spans="1:6" ht="61.5" customHeight="1" x14ac:dyDescent="0.25">
      <c r="A33" s="165">
        <v>16</v>
      </c>
      <c r="B33" s="138" t="s">
        <v>140</v>
      </c>
      <c r="C33" s="142" t="s">
        <v>122</v>
      </c>
      <c r="D33" s="142" t="s">
        <v>174</v>
      </c>
      <c r="E33" s="142"/>
      <c r="F33" s="142"/>
    </row>
    <row r="34" spans="1:6" ht="105.75" customHeight="1" x14ac:dyDescent="0.25">
      <c r="A34" s="165">
        <v>17</v>
      </c>
      <c r="B34" s="138" t="s">
        <v>142</v>
      </c>
      <c r="C34" s="138" t="s">
        <v>141</v>
      </c>
      <c r="D34" s="138" t="s">
        <v>175</v>
      </c>
      <c r="E34" s="142"/>
      <c r="F34" s="142"/>
    </row>
    <row r="35" spans="1:6" ht="71.25" customHeight="1" x14ac:dyDescent="0.25">
      <c r="B35" s="146" t="s">
        <v>113</v>
      </c>
      <c r="C35" s="204" t="s">
        <v>176</v>
      </c>
      <c r="D35" s="205"/>
      <c r="E35" s="146"/>
      <c r="F35" s="142"/>
    </row>
    <row r="36" spans="1:6" ht="74.25" customHeight="1" x14ac:dyDescent="0.25">
      <c r="B36" s="154" t="s">
        <v>114</v>
      </c>
      <c r="C36" s="196" t="s">
        <v>115</v>
      </c>
      <c r="D36" s="194"/>
      <c r="E36" s="194"/>
      <c r="F36" s="195"/>
    </row>
  </sheetData>
  <mergeCells count="11">
    <mergeCell ref="C36:F36"/>
    <mergeCell ref="C1:F1"/>
    <mergeCell ref="C2:F2"/>
    <mergeCell ref="B4:F4"/>
    <mergeCell ref="C12:D12"/>
    <mergeCell ref="C13:F13"/>
    <mergeCell ref="B15:F15"/>
    <mergeCell ref="C25:D25"/>
    <mergeCell ref="C26:F26"/>
    <mergeCell ref="B28:F28"/>
    <mergeCell ref="C35:D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Kalkyl för investering</vt:lpstr>
      <vt:lpstr>Detaljkalkyl</vt:lpstr>
      <vt:lpstr>Totalkalkyl</vt:lpstr>
      <vt:lpstr>Investeringsblankett (politik)</vt:lpstr>
      <vt:lpstr>Checklista hållbarhetsbedömning</vt:lpstr>
    </vt:vector>
  </TitlesOfParts>
  <Company>Lidköpings kommun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lkfmadr</dc:creator>
  <cp:lastModifiedBy>Anna Mattsson</cp:lastModifiedBy>
  <cp:lastPrinted>2013-04-19T08:43:02Z</cp:lastPrinted>
  <dcterms:created xsi:type="dcterms:W3CDTF">2004-04-20T06:21:05Z</dcterms:created>
  <dcterms:modified xsi:type="dcterms:W3CDTF">2022-06-28T09:51:17Z</dcterms:modified>
</cp:coreProperties>
</file>